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ght\Documents\STICHTING ZORG VOOR EGELS\"/>
    </mc:Choice>
  </mc:AlternateContent>
  <xr:revisionPtr revIDLastSave="0" documentId="8_{D952F7DC-7A37-483B-A136-248D06AFE1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S2" i="2"/>
  <c r="R2" i="2"/>
  <c r="O2" i="2"/>
  <c r="N2" i="2"/>
  <c r="L2" i="2"/>
  <c r="J2" i="2"/>
  <c r="F2" i="2"/>
  <c r="Q2" i="2"/>
  <c r="P2" i="2"/>
  <c r="I2" i="2"/>
  <c r="H2" i="2"/>
  <c r="M2" i="2"/>
  <c r="K2" i="2"/>
  <c r="T2" i="2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l="1"/>
  <c r="E29" i="2" s="1"/>
  <c r="E30" i="2" s="1"/>
  <c r="E31" i="2" s="1"/>
  <c r="E32" i="2" s="1"/>
  <c r="E33" i="2" s="1"/>
  <c r="E34" i="2" s="1"/>
  <c r="E35" i="2" s="1"/>
  <c r="E36" i="2" s="1"/>
  <c r="E37" i="2" s="1"/>
  <c r="H14" i="1"/>
  <c r="H33" i="1"/>
  <c r="E38" i="2" l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Gebruiker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ZOOPLUS</t>
        </r>
      </text>
    </comment>
    <comment ref="N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TELEFOON
</t>
        </r>
      </text>
    </comment>
    <comment ref="N9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BOLCOM</t>
        </r>
      </text>
    </comment>
    <comment ref="N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PORTO
</t>
        </r>
      </text>
    </comment>
    <comment ref="N11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TELEFOON</t>
        </r>
      </text>
    </comment>
    <comment ref="N14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VERGUNNING ZUI HOLLAND</t>
        </r>
      </text>
    </comment>
    <comment ref="N16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HOSTING
</t>
        </r>
      </text>
    </comment>
    <comment ref="K17" authorId="0" shapeId="0" xr:uid="{00000000-0006-0000-0100-000008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RIJNOEVER</t>
        </r>
      </text>
    </comment>
    <comment ref="N17" authorId="0" shapeId="0" xr:uid="{00000000-0006-0000-0100-000009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</t>
        </r>
      </text>
    </comment>
    <comment ref="N18" authorId="0" shapeId="0" xr:uid="{00000000-0006-0000-0100-00000A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HOSTING
</t>
        </r>
      </text>
    </comment>
    <comment ref="N19" authorId="0" shapeId="0" xr:uid="{00000000-0006-0000-0100-00000B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TELEFOON</t>
        </r>
      </text>
    </comment>
    <comment ref="M20" authorId="0" shapeId="0" xr:uid="{00000000-0006-0000-0100-00000C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EGELKOOI
</t>
        </r>
      </text>
    </comment>
    <comment ref="N21" authorId="0" shapeId="0" xr:uid="{00000000-0006-0000-0100-00000D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</t>
        </r>
      </text>
    </comment>
    <comment ref="T22" authorId="0" shapeId="0" xr:uid="{00000000-0006-0000-0100-00000E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AUTOVERZEKERING
</t>
        </r>
      </text>
    </comment>
    <comment ref="N24" authorId="0" shapeId="0" xr:uid="{00000000-0006-0000-0100-00000F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</t>
        </r>
      </text>
    </comment>
    <comment ref="M26" authorId="0" shapeId="0" xr:uid="{00000000-0006-0000-0100-000010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BROUWERIJ 12 STUYVERS</t>
        </r>
      </text>
    </comment>
    <comment ref="T26" authorId="0" shapeId="0" xr:uid="{00000000-0006-0000-0100-000011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BENZINE
</t>
        </r>
      </text>
    </comment>
    <comment ref="M27" authorId="0" shapeId="0" xr:uid="{00000000-0006-0000-0100-000012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VRIJWILLIGERS</t>
        </r>
      </text>
    </comment>
    <comment ref="T27" authorId="0" shapeId="0" xr:uid="{00000000-0006-0000-0100-000013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BENZINE</t>
        </r>
      </text>
    </comment>
    <comment ref="F28" authorId="0" shapeId="0" xr:uid="{00000000-0006-0000-0100-000014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KRINGLOOP GIFT</t>
        </r>
      </text>
    </comment>
    <comment ref="N29" authorId="0" shapeId="0" xr:uid="{00000000-0006-0000-0100-000015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
</t>
        </r>
      </text>
    </comment>
    <comment ref="K31" authorId="0" shapeId="0" xr:uid="{00000000-0006-0000-0100-000016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DIERENKLINIEK</t>
        </r>
      </text>
    </comment>
    <comment ref="J32" authorId="0" shapeId="0" xr:uid="{00000000-0006-0000-0100-000017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ZOOPLUS</t>
        </r>
      </text>
    </comment>
    <comment ref="K33" authorId="0" shapeId="0" xr:uid="{00000000-0006-0000-0100-000018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DIERENKLINIEK</t>
        </r>
      </text>
    </comment>
    <comment ref="N34" authorId="0" shapeId="0" xr:uid="{00000000-0006-0000-0100-000019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
</t>
        </r>
      </text>
    </comment>
    <comment ref="N36" authorId="0" shapeId="0" xr:uid="{00000000-0006-0000-0100-00001A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
</t>
        </r>
      </text>
    </comment>
    <comment ref="F37" authorId="0" shapeId="0" xr:uid="{00000000-0006-0000-0100-00001B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BIJDRAGE CARPETRIGHT</t>
        </r>
      </text>
    </comment>
    <comment ref="J37" authorId="0" shapeId="0" xr:uid="{00000000-0006-0000-0100-00001C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ZOOPLUS
</t>
        </r>
      </text>
    </comment>
    <comment ref="N38" authorId="0" shapeId="0" xr:uid="{00000000-0006-0000-0100-00001D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WEBSITE</t>
        </r>
      </text>
    </comment>
    <comment ref="T38" authorId="0" shapeId="0" xr:uid="{00000000-0006-0000-0100-00001E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DIERENLOT</t>
        </r>
      </text>
    </comment>
    <comment ref="J39" authorId="0" shapeId="0" xr:uid="{00000000-0006-0000-0100-00001F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9" authorId="0" shapeId="0" xr:uid="{00000000-0006-0000-0100-000020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WEBSITE</t>
        </r>
      </text>
    </comment>
    <comment ref="K40" authorId="0" shapeId="0" xr:uid="{00000000-0006-0000-0100-000021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DIERENARTS</t>
        </r>
      </text>
    </comment>
    <comment ref="J42" authorId="0" shapeId="0" xr:uid="{00000000-0006-0000-0100-000022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
</t>
        </r>
      </text>
    </comment>
    <comment ref="O42" authorId="0" shapeId="0" xr:uid="{00000000-0006-0000-0100-000023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E. VAN ELDEREN</t>
        </r>
      </text>
    </comment>
    <comment ref="J43" authorId="0" shapeId="0" xr:uid="{00000000-0006-0000-0100-000024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BIG BAZAR</t>
        </r>
      </text>
    </comment>
    <comment ref="J45" authorId="0" shapeId="0" xr:uid="{00000000-0006-0000-0100-000025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BUITENCENTRUM</t>
        </r>
      </text>
    </comment>
    <comment ref="I46" authorId="0" shapeId="0" xr:uid="{00000000-0006-0000-0100-000026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</t>
        </r>
      </text>
    </comment>
    <comment ref="J46" authorId="0" shapeId="0" xr:uid="{00000000-0006-0000-0100-000027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</t>
        </r>
      </text>
    </comment>
    <comment ref="P46" authorId="0" shapeId="0" xr:uid="{00000000-0006-0000-0100-000028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</t>
        </r>
      </text>
    </comment>
    <comment ref="N48" authorId="0" shapeId="0" xr:uid="{00000000-0006-0000-0100-000029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</t>
        </r>
      </text>
    </comment>
    <comment ref="J49" authorId="0" shapeId="0" xr:uid="{00000000-0006-0000-0100-00002A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
</t>
        </r>
      </text>
    </comment>
    <comment ref="I50" authorId="0" shapeId="0" xr:uid="{00000000-0006-0000-0100-00002B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TASJES VERKOOP</t>
        </r>
      </text>
    </comment>
    <comment ref="J51" authorId="0" shapeId="0" xr:uid="{00000000-0006-0000-0100-00002C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PETS</t>
        </r>
      </text>
    </comment>
    <comment ref="M51" authorId="0" shapeId="0" xr:uid="{00000000-0006-0000-0100-00002D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
</t>
        </r>
      </text>
    </comment>
    <comment ref="M57" authorId="0" shapeId="0" xr:uid="{00000000-0006-0000-0100-00002E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XENOX</t>
        </r>
      </text>
    </comment>
    <comment ref="I58" authorId="0" shapeId="0" xr:uid="{00000000-0006-0000-0100-00002F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</t>
        </r>
      </text>
    </comment>
    <comment ref="P58" authorId="0" shapeId="0" xr:uid="{00000000-0006-0000-0100-000030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</t>
        </r>
      </text>
    </comment>
    <comment ref="J59" authorId="0" shapeId="0" xr:uid="{00000000-0006-0000-0100-000031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ZOOPLUS
</t>
        </r>
      </text>
    </comment>
    <comment ref="N59" authorId="0" shapeId="0" xr:uid="{00000000-0006-0000-0100-000032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</t>
        </r>
      </text>
    </comment>
    <comment ref="J60" authorId="0" shapeId="0" xr:uid="{00000000-0006-0000-0100-000033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EXPET VETS PIPETJES</t>
        </r>
      </text>
    </comment>
    <comment ref="M60" authorId="0" shapeId="0" xr:uid="{00000000-0006-0000-0100-000034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EXPET VETS PIPETJES</t>
        </r>
      </text>
    </comment>
    <comment ref="M61" authorId="0" shapeId="0" xr:uid="{00000000-0006-0000-0100-000035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GELDOPNAME VOOR HOK</t>
        </r>
      </text>
    </comment>
    <comment ref="J62" authorId="0" shapeId="0" xr:uid="{00000000-0006-0000-0100-000036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ZOOPLUS</t>
        </r>
      </text>
    </comment>
    <comment ref="T64" authorId="0" shapeId="0" xr:uid="{00000000-0006-0000-0100-000037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BENZINE</t>
        </r>
      </text>
    </comment>
    <comment ref="N66" authorId="0" shapeId="0" xr:uid="{00000000-0006-0000-0100-000038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WIX</t>
        </r>
      </text>
    </comment>
    <comment ref="J67" authorId="0" shapeId="0" xr:uid="{00000000-0006-0000-0100-000039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ZOOPLUS</t>
        </r>
      </text>
    </comment>
    <comment ref="N68" authorId="0" shapeId="0" xr:uid="{00000000-0006-0000-0100-00003A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</t>
        </r>
      </text>
    </comment>
    <comment ref="J69" authorId="0" shapeId="0" xr:uid="{00000000-0006-0000-0100-00003B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HABERMEH</t>
        </r>
      </text>
    </comment>
    <comment ref="M70" authorId="0" shapeId="0" xr:uid="{00000000-0006-0000-0100-00003C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OPNAME
HOK</t>
        </r>
      </text>
    </comment>
    <comment ref="J71" authorId="0" shapeId="0" xr:uid="{00000000-0006-0000-0100-00003D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INTRATUIN</t>
        </r>
      </text>
    </comment>
    <comment ref="M72" authorId="0" shapeId="0" xr:uid="{00000000-0006-0000-0100-00003E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PROVAK</t>
        </r>
      </text>
    </comment>
    <comment ref="F73" authorId="0" shapeId="0" xr:uid="{00000000-0006-0000-0100-00003F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IVN/FLADDERAARS</t>
        </r>
      </text>
    </comment>
    <comment ref="J73" authorId="0" shapeId="0" xr:uid="{00000000-0006-0000-0100-000040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BOSRAND</t>
        </r>
      </text>
    </comment>
    <comment ref="F74" authorId="0" shapeId="0" xr:uid="{00000000-0006-0000-0100-000041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TONKES</t>
        </r>
      </text>
    </comment>
    <comment ref="J74" authorId="0" shapeId="0" xr:uid="{00000000-0006-0000-0100-000042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BRINKMAN</t>
        </r>
      </text>
    </comment>
    <comment ref="J75" authorId="0" shapeId="0" xr:uid="{00000000-0006-0000-0100-000043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PETPLACE</t>
        </r>
      </text>
    </comment>
    <comment ref="J76" authorId="0" shapeId="0" xr:uid="{00000000-0006-0000-0100-000044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BOSRAND</t>
        </r>
      </text>
    </comment>
    <comment ref="M77" authorId="0" shapeId="0" xr:uid="{00000000-0006-0000-0100-000045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DE KAMMIESHOP WARMTEMATJES</t>
        </r>
      </text>
    </comment>
    <comment ref="J78" authorId="0" shapeId="0" xr:uid="{00000000-0006-0000-0100-000046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BOSRAND</t>
        </r>
      </text>
    </comment>
    <comment ref="J79" authorId="0" shapeId="0" xr:uid="{00000000-0006-0000-0100-000047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PETS</t>
        </r>
      </text>
    </comment>
    <comment ref="M80" authorId="0" shapeId="0" xr:uid="{00000000-0006-0000-0100-000048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TERRAMANIA</t>
        </r>
      </text>
    </comment>
    <comment ref="N81" authorId="0" shapeId="0" xr:uid="{00000000-0006-0000-0100-000049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VODAFONE</t>
        </r>
      </text>
    </comment>
    <comment ref="J82" authorId="0" shapeId="0" xr:uid="{00000000-0006-0000-0100-00004A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WIBRA
</t>
        </r>
      </text>
    </comment>
    <comment ref="M82" authorId="0" shapeId="0" xr:uid="{00000000-0006-0000-0100-00004B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WIBRA
</t>
        </r>
      </text>
    </comment>
    <comment ref="J83" authorId="0" shapeId="0" xr:uid="{00000000-0006-0000-0100-00004C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ZOOPLUS</t>
        </r>
      </text>
    </comment>
    <comment ref="J84" authorId="0" shapeId="0" xr:uid="{00000000-0006-0000-0100-00004D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VD HARD</t>
        </r>
      </text>
    </comment>
    <comment ref="J85" authorId="0" shapeId="0" xr:uid="{00000000-0006-0000-0100-00004E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DE VOS</t>
        </r>
      </text>
    </comment>
    <comment ref="J86" authorId="0" shapeId="0" xr:uid="{00000000-0006-0000-0100-00004F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BUITENCENTRUM</t>
        </r>
      </text>
    </comment>
    <comment ref="F87" authorId="0" shapeId="0" xr:uid="{00000000-0006-0000-0100-000050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ST.BOUWSTENEN</t>
        </r>
      </text>
    </comment>
    <comment ref="J87" authorId="0" shapeId="0" xr:uid="{00000000-0006-0000-0100-000051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BRANDT</t>
        </r>
      </text>
    </comment>
    <comment ref="F88" authorId="0" shapeId="0" xr:uid="{00000000-0006-0000-0100-000052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DIERENLOT
</t>
        </r>
      </text>
    </comment>
    <comment ref="J88" authorId="0" shapeId="0" xr:uid="{00000000-0006-0000-0100-000053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PETSPLACE</t>
        </r>
      </text>
    </comment>
    <comment ref="J89" authorId="0" shapeId="0" xr:uid="{00000000-0006-0000-0100-000054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V.D. HARG</t>
        </r>
      </text>
    </comment>
    <comment ref="U89" authorId="0" shapeId="0" xr:uid="{00000000-0006-0000-0100-000055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BIJDRAGE BENZINE DIERENLOT
</t>
        </r>
      </text>
    </comment>
    <comment ref="J90" authorId="0" shapeId="0" xr:uid="{00000000-0006-0000-0100-000056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ZOOPLUS</t>
        </r>
      </text>
    </comment>
    <comment ref="J91" authorId="0" shapeId="0" xr:uid="{00000000-0006-0000-0100-000057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BOSRAND</t>
        </r>
      </text>
    </comment>
    <comment ref="T91" authorId="0" shapeId="0" xr:uid="{00000000-0006-0000-0100-000058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AUTOWAS</t>
        </r>
      </text>
    </comment>
    <comment ref="J92" authorId="0" shapeId="0" xr:uid="{00000000-0006-0000-0100-000059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KRAMER</t>
        </r>
      </text>
    </comment>
    <comment ref="P92" authorId="0" shapeId="0" xr:uid="{00000000-0006-0000-0100-00005A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</t>
        </r>
      </text>
    </comment>
    <comment ref="P93" authorId="0" shapeId="0" xr:uid="{00000000-0006-0000-0100-00005B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ROMPERTJES</t>
        </r>
      </text>
    </comment>
    <comment ref="J94" authorId="0" shapeId="0" xr:uid="{00000000-0006-0000-0100-00005C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</t>
        </r>
      </text>
    </comment>
    <comment ref="P94" authorId="0" shapeId="0" xr:uid="{00000000-0006-0000-0100-00005D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ROMPERTJES</t>
        </r>
      </text>
    </comment>
    <comment ref="T94" authorId="0" shapeId="0" xr:uid="{00000000-0006-0000-0100-00005E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BENZINE
</t>
        </r>
      </text>
    </comment>
    <comment ref="N95" authorId="0" shapeId="0" xr:uid="{00000000-0006-0000-0100-00005F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HOSTING COMPUTER</t>
        </r>
      </text>
    </comment>
    <comment ref="P97" authorId="0" shapeId="0" xr:uid="{00000000-0006-0000-0100-000060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OPNAME GELD KERSTMARKT
</t>
        </r>
      </text>
    </comment>
    <comment ref="J99" authorId="0" shapeId="0" xr:uid="{00000000-0006-0000-0100-000061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AVH</t>
        </r>
      </text>
    </comment>
    <comment ref="N99" authorId="0" shapeId="0" xr:uid="{00000000-0006-0000-0100-000062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PRIMERA</t>
        </r>
      </text>
    </comment>
    <comment ref="P99" authorId="0" shapeId="0" xr:uid="{00000000-0006-0000-0100-000063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BROODJES KERSTFAIR</t>
        </r>
      </text>
    </comment>
    <comment ref="R99" authorId="0" shapeId="0" xr:uid="{00000000-0006-0000-0100-000064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BROODJES KERSTFAIR</t>
        </r>
      </text>
    </comment>
    <comment ref="J100" authorId="0" shapeId="0" xr:uid="{00000000-0006-0000-0100-000065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PETSPLACE</t>
        </r>
      </text>
    </comment>
    <comment ref="M100" authorId="0" shapeId="0" xr:uid="{00000000-0006-0000-0100-000066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ACTION</t>
        </r>
      </text>
    </comment>
    <comment ref="K101" authorId="0" shapeId="0" xr:uid="{00000000-0006-0000-0100-000067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MEDICATIE</t>
        </r>
      </text>
    </comment>
    <comment ref="Q101" authorId="0" shapeId="0" xr:uid="{00000000-0006-0000-0100-000068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ALBERT HEYN</t>
        </r>
      </text>
    </comment>
    <comment ref="J102" authorId="0" shapeId="0" xr:uid="{00000000-0006-0000-0100-000069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DE VOS
</t>
        </r>
      </text>
    </comment>
    <comment ref="N102" authorId="0" shapeId="0" xr:uid="{00000000-0006-0000-0100-00006A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ALBERT HEYN</t>
        </r>
      </text>
    </comment>
    <comment ref="J103" authorId="0" shapeId="0" xr:uid="{00000000-0006-0000-0100-00006B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DE VOS</t>
        </r>
      </text>
    </comment>
    <comment ref="J104" authorId="0" shapeId="0" xr:uid="{00000000-0006-0000-0100-00006C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DE BOSRAND
</t>
        </r>
      </text>
    </comment>
    <comment ref="J105" authorId="0" shapeId="0" xr:uid="{00000000-0006-0000-0100-00006D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BRANDT</t>
        </r>
      </text>
    </comment>
    <comment ref="J106" authorId="0" shapeId="0" xr:uid="{00000000-0006-0000-0100-00006E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ZOOPLUS</t>
        </r>
      </text>
    </comment>
    <comment ref="J107" authorId="0" shapeId="0" xr:uid="{00000000-0006-0000-0100-00006F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DEGROS</t>
        </r>
      </text>
    </comment>
    <comment ref="K107" authorId="0" shapeId="0" xr:uid="{00000000-0006-0000-0100-000070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MEDICATIE</t>
        </r>
      </text>
    </comment>
    <comment ref="J108" authorId="0" shapeId="0" xr:uid="{00000000-0006-0000-0100-000071000000}">
      <text>
        <r>
          <rPr>
            <b/>
            <sz val="9"/>
            <color indexed="81"/>
            <rFont val="Tahoma"/>
            <charset val="1"/>
          </rPr>
          <t>Gebruiker:</t>
        </r>
        <r>
          <rPr>
            <sz val="9"/>
            <color indexed="81"/>
            <rFont val="Tahoma"/>
            <charset val="1"/>
          </rPr>
          <t xml:space="preserve">
SVH</t>
        </r>
      </text>
    </comment>
  </commentList>
</comments>
</file>

<file path=xl/sharedStrings.xml><?xml version="1.0" encoding="utf-8"?>
<sst xmlns="http://schemas.openxmlformats.org/spreadsheetml/2006/main" count="44" uniqueCount="37">
  <si>
    <t>STICHTING ZORG VOOR EGELS</t>
  </si>
  <si>
    <t>INKOMSTEN</t>
  </si>
  <si>
    <t>EURO</t>
  </si>
  <si>
    <t>GIFTEN</t>
  </si>
  <si>
    <t>VERKOOP EGELHUISJES</t>
  </si>
  <si>
    <t>MARKTVERKOOP</t>
  </si>
  <si>
    <t>TOTAAL</t>
  </si>
  <si>
    <t>UITGAVEN</t>
  </si>
  <si>
    <t>BANKKOSTEN</t>
  </si>
  <si>
    <t>P.R. KOSTEN</t>
  </si>
  <si>
    <t>VERZORGING</t>
  </si>
  <si>
    <t>DIERENARTS</t>
  </si>
  <si>
    <t>PRODUKTIE EGELHUISJES</t>
  </si>
  <si>
    <t>AANKOOP MATERIALEN MARKT</t>
  </si>
  <si>
    <t>KANTOORKOSTEN</t>
  </si>
  <si>
    <t>MATERIALEN</t>
  </si>
  <si>
    <t>DIERENLOT</t>
  </si>
  <si>
    <t>CONTRIBUTIE</t>
  </si>
  <si>
    <t>DATUM</t>
  </si>
  <si>
    <t>OMSCHRIJVING</t>
  </si>
  <si>
    <t>EGELHUIS</t>
  </si>
  <si>
    <t>MARKTVER</t>
  </si>
  <si>
    <t>MATERIAAL</t>
  </si>
  <si>
    <t>PROD EGELHUIS</t>
  </si>
  <si>
    <t>BEGINSALDO</t>
  </si>
  <si>
    <t>P.R.</t>
  </si>
  <si>
    <t>REISKOSTEN</t>
  </si>
  <si>
    <t>KANTOOR</t>
  </si>
  <si>
    <t>AUTO</t>
  </si>
  <si>
    <t>MAT.STAND</t>
  </si>
  <si>
    <t>VRIJWILLI</t>
  </si>
  <si>
    <t>GERS</t>
  </si>
  <si>
    <t>HUUR MARKTPLAATS</t>
  </si>
  <si>
    <t>VRIJWILLIGERS</t>
  </si>
  <si>
    <t>AUTOKOSTEN</t>
  </si>
  <si>
    <t>BANKSALDO 31-12-2022</t>
  </si>
  <si>
    <t>BANKSALDO 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</si>
</sst>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43" fontId="2" fillId="0" borderId="0" xfId="1" applyFont="1" applyAlignment="1">
      <alignment horizontal="center"/>
    </xf>
    <xf numFmtId="43" fontId="0" fillId="0" borderId="0" xfId="1" applyFont="1"/>
    <xf numFmtId="43" fontId="0" fillId="0" borderId="3" xfId="1" applyFont="1" applyBorder="1"/>
    <xf numFmtId="0" fontId="7" fillId="0" borderId="2" xfId="0" applyFont="1" applyBorder="1"/>
    <xf numFmtId="43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43" fontId="0" fillId="3" borderId="0" xfId="1" applyFont="1" applyFill="1"/>
    <xf numFmtId="43" fontId="0" fillId="0" borderId="0" xfId="1" applyFont="1" applyAlignment="1">
      <alignment horizontal="right"/>
    </xf>
    <xf numFmtId="43" fontId="0" fillId="0" borderId="0" xfId="1" applyFont="1" applyAlignment="1">
      <alignment horizontal="center"/>
    </xf>
    <xf numFmtId="43" fontId="0" fillId="0" borderId="0" xfId="1" applyFont="1" applyFill="1"/>
    <xf numFmtId="0" fontId="10" fillId="0" borderId="0" xfId="0" applyFont="1"/>
    <xf numFmtId="0" fontId="0" fillId="3" borderId="0" xfId="0" applyFill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39"/>
  <sheetViews>
    <sheetView tabSelected="1" topLeftCell="A24" workbookViewId="0">
      <selection activeCell="E37" sqref="E37"/>
    </sheetView>
  </sheetViews>
  <sheetFormatPr defaultRowHeight="15" x14ac:dyDescent="0.25"/>
  <cols>
    <col min="4" max="4" width="13.7109375" customWidth="1"/>
    <col min="5" max="5" width="10.7109375" bestFit="1" customWidth="1"/>
    <col min="8" max="8" width="10.85546875" customWidth="1"/>
    <col min="10" max="10" width="10.42578125" customWidth="1"/>
    <col min="11" max="11" width="10.5703125" bestFit="1" customWidth="1"/>
  </cols>
  <sheetData>
    <row r="4" spans="2:11" ht="28.5" x14ac:dyDescent="0.45">
      <c r="B4" s="1" t="s">
        <v>0</v>
      </c>
      <c r="C4" s="1"/>
      <c r="D4" s="1"/>
      <c r="E4" s="2"/>
      <c r="F4" s="3"/>
      <c r="G4" s="3"/>
      <c r="H4" s="4">
        <v>2023</v>
      </c>
    </row>
    <row r="6" spans="2:11" ht="15.75" thickBot="1" x14ac:dyDescent="0.3">
      <c r="K6" s="11"/>
    </row>
    <row r="7" spans="2:11" ht="19.5" thickBot="1" x14ac:dyDescent="0.35">
      <c r="B7" s="5" t="s">
        <v>1</v>
      </c>
      <c r="C7" s="6"/>
      <c r="H7" s="7" t="s">
        <v>2</v>
      </c>
    </row>
    <row r="8" spans="2:11" x14ac:dyDescent="0.25">
      <c r="H8" s="8"/>
    </row>
    <row r="9" spans="2:11" x14ac:dyDescent="0.25">
      <c r="B9" t="s">
        <v>3</v>
      </c>
      <c r="H9" s="8">
        <v>804.7</v>
      </c>
      <c r="J9" s="8"/>
    </row>
    <row r="10" spans="2:11" x14ac:dyDescent="0.25">
      <c r="B10" t="s">
        <v>16</v>
      </c>
      <c r="H10" s="8">
        <v>4389.6499999999996</v>
      </c>
      <c r="J10" s="8"/>
    </row>
    <row r="11" spans="2:11" x14ac:dyDescent="0.25">
      <c r="B11" t="s">
        <v>4</v>
      </c>
      <c r="H11" s="8">
        <v>40</v>
      </c>
      <c r="J11" s="8"/>
    </row>
    <row r="12" spans="2:11" x14ac:dyDescent="0.25">
      <c r="B12" t="s">
        <v>5</v>
      </c>
      <c r="H12" s="8">
        <v>759.2</v>
      </c>
      <c r="J12" s="8"/>
    </row>
    <row r="13" spans="2:11" x14ac:dyDescent="0.25">
      <c r="H13" s="9"/>
    </row>
    <row r="14" spans="2:11" x14ac:dyDescent="0.25">
      <c r="B14" t="s">
        <v>6</v>
      </c>
      <c r="H14" s="8">
        <f>SUM(H9:H13)</f>
        <v>5993.5499999999993</v>
      </c>
      <c r="J14" s="11"/>
    </row>
    <row r="18" spans="2:10" ht="15.75" thickBot="1" x14ac:dyDescent="0.3"/>
    <row r="19" spans="2:10" ht="19.5" thickBot="1" x14ac:dyDescent="0.35">
      <c r="B19" s="5" t="s">
        <v>7</v>
      </c>
      <c r="C19" s="10"/>
      <c r="H19" s="7" t="s">
        <v>2</v>
      </c>
    </row>
    <row r="20" spans="2:10" x14ac:dyDescent="0.25">
      <c r="H20" s="8"/>
    </row>
    <row r="21" spans="2:10" x14ac:dyDescent="0.25">
      <c r="B21" t="s">
        <v>8</v>
      </c>
      <c r="H21" s="8">
        <v>278.89999999999998</v>
      </c>
      <c r="J21" s="8"/>
    </row>
    <row r="22" spans="2:10" x14ac:dyDescent="0.25">
      <c r="B22" t="s">
        <v>9</v>
      </c>
      <c r="H22" s="8">
        <v>0</v>
      </c>
      <c r="J22" s="8"/>
    </row>
    <row r="23" spans="2:10" x14ac:dyDescent="0.25">
      <c r="B23" t="s">
        <v>10</v>
      </c>
      <c r="H23" s="8">
        <v>3371</v>
      </c>
      <c r="J23" s="8"/>
    </row>
    <row r="24" spans="2:10" x14ac:dyDescent="0.25">
      <c r="B24" t="s">
        <v>11</v>
      </c>
      <c r="H24" s="8">
        <v>1218.43</v>
      </c>
    </row>
    <row r="25" spans="2:10" x14ac:dyDescent="0.25">
      <c r="B25" t="s">
        <v>12</v>
      </c>
      <c r="H25" s="8">
        <v>625</v>
      </c>
      <c r="J25" s="8"/>
    </row>
    <row r="26" spans="2:10" x14ac:dyDescent="0.25">
      <c r="B26" t="s">
        <v>13</v>
      </c>
      <c r="H26" s="8">
        <v>0</v>
      </c>
    </row>
    <row r="27" spans="2:10" x14ac:dyDescent="0.25">
      <c r="B27" t="s">
        <v>32</v>
      </c>
      <c r="H27" s="8">
        <v>160.38</v>
      </c>
      <c r="J27" s="8"/>
    </row>
    <row r="28" spans="2:10" x14ac:dyDescent="0.25">
      <c r="B28" t="s">
        <v>14</v>
      </c>
      <c r="H28" s="8">
        <v>1861.79</v>
      </c>
      <c r="J28" s="8"/>
    </row>
    <row r="29" spans="2:10" x14ac:dyDescent="0.25">
      <c r="B29" t="s">
        <v>15</v>
      </c>
      <c r="H29" s="8">
        <v>1588.68</v>
      </c>
      <c r="J29" s="8"/>
    </row>
    <row r="30" spans="2:10" x14ac:dyDescent="0.25">
      <c r="B30" t="s">
        <v>33</v>
      </c>
      <c r="H30" s="8">
        <v>205.48</v>
      </c>
      <c r="J30" s="8"/>
    </row>
    <row r="31" spans="2:10" x14ac:dyDescent="0.25">
      <c r="B31" t="s">
        <v>34</v>
      </c>
      <c r="H31" s="8">
        <v>457.19</v>
      </c>
      <c r="J31" s="8"/>
    </row>
    <row r="32" spans="2:10" x14ac:dyDescent="0.25">
      <c r="H32" s="9"/>
      <c r="J32" s="8"/>
    </row>
    <row r="33" spans="2:11" x14ac:dyDescent="0.25">
      <c r="B33" t="s">
        <v>6</v>
      </c>
      <c r="H33" s="8">
        <f>SUM(H21:H32)</f>
        <v>9766.85</v>
      </c>
    </row>
    <row r="34" spans="2:11" x14ac:dyDescent="0.25">
      <c r="H34" s="8"/>
    </row>
    <row r="35" spans="2:11" x14ac:dyDescent="0.25">
      <c r="H35" s="8"/>
      <c r="J35" s="8"/>
    </row>
    <row r="36" spans="2:11" x14ac:dyDescent="0.25">
      <c r="B36" t="s">
        <v>35</v>
      </c>
      <c r="H36" s="8">
        <v>5447.27</v>
      </c>
      <c r="J36" s="8"/>
      <c r="K36" s="11"/>
    </row>
    <row r="38" spans="2:11" x14ac:dyDescent="0.25">
      <c r="B38" t="s">
        <v>36</v>
      </c>
      <c r="H38" s="8">
        <v>1673.97</v>
      </c>
    </row>
    <row r="39" spans="2:11" x14ac:dyDescent="0.25">
      <c r="H39" s="8"/>
      <c r="J39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U108"/>
  <sheetViews>
    <sheetView topLeftCell="A25" workbookViewId="0">
      <selection activeCell="G2" sqref="G2"/>
    </sheetView>
  </sheetViews>
  <sheetFormatPr defaultRowHeight="15" x14ac:dyDescent="0.25"/>
  <cols>
    <col min="1" max="1" width="2.7109375" customWidth="1"/>
    <col min="2" max="2" width="2.140625" customWidth="1"/>
    <col min="3" max="3" width="10.28515625" customWidth="1"/>
    <col min="4" max="4" width="14" customWidth="1"/>
    <col min="5" max="5" width="14.28515625" customWidth="1"/>
    <col min="6" max="6" width="9" customWidth="1"/>
    <col min="8" max="8" width="10.7109375" customWidth="1"/>
    <col min="9" max="9" width="10.85546875" customWidth="1"/>
    <col min="10" max="10" width="12.7109375" customWidth="1"/>
    <col min="11" max="11" width="12.140625" customWidth="1"/>
    <col min="12" max="12" width="13" customWidth="1"/>
    <col min="13" max="13" width="12" customWidth="1"/>
    <col min="14" max="14" width="9.85546875" customWidth="1"/>
    <col min="15" max="15" width="14.5703125" customWidth="1"/>
    <col min="16" max="16" width="13" customWidth="1"/>
    <col min="18" max="18" width="7.140625" customWidth="1"/>
    <col min="19" max="19" width="12.42578125" customWidth="1"/>
    <col min="20" max="20" width="12" customWidth="1"/>
  </cols>
  <sheetData>
    <row r="2" spans="3:21" ht="21" x14ac:dyDescent="0.35">
      <c r="D2" s="18">
        <v>2023</v>
      </c>
      <c r="F2" s="11">
        <f>SUM(F6:F100)</f>
        <v>804.7</v>
      </c>
      <c r="G2" s="11">
        <f>SUM(G6:G100)</f>
        <v>40</v>
      </c>
      <c r="H2" s="11">
        <f>SUM(H8:H110)</f>
        <v>4389.6500000000005</v>
      </c>
      <c r="I2" s="11">
        <f>SUM(I8:I110)</f>
        <v>759.2</v>
      </c>
      <c r="J2" s="11">
        <f>SUM(J3:J110)</f>
        <v>3370.9999999999959</v>
      </c>
      <c r="K2" s="11">
        <f>SUM(K9:K110)</f>
        <v>1218.43</v>
      </c>
      <c r="L2" s="11">
        <f>SUM(L3:L110)</f>
        <v>278.90000000000003</v>
      </c>
      <c r="M2" s="11">
        <f>SUM(M9:M110)</f>
        <v>1588.6799999999998</v>
      </c>
      <c r="N2" s="11">
        <f>SUM(N8:N110)</f>
        <v>1861.79</v>
      </c>
      <c r="O2" s="11">
        <f>SUM(O8:O110)</f>
        <v>625</v>
      </c>
      <c r="P2" s="11">
        <f>SUM(P9:P110)</f>
        <v>160.38000000000002</v>
      </c>
      <c r="Q2" s="11">
        <f>SUM(Q9:Q110)</f>
        <v>205.48000000000002</v>
      </c>
      <c r="R2" s="11">
        <f>SUM(R9:R110)</f>
        <v>0</v>
      </c>
      <c r="S2" s="11">
        <f>SUM(S9:S110)</f>
        <v>0</v>
      </c>
      <c r="T2" s="8">
        <f>SUM(T8:T100)</f>
        <v>457.18999999999994</v>
      </c>
    </row>
    <row r="4" spans="3:21" x14ac:dyDescent="0.25">
      <c r="C4" s="13" t="s">
        <v>18</v>
      </c>
      <c r="D4" t="s">
        <v>19</v>
      </c>
      <c r="F4" s="13" t="s">
        <v>3</v>
      </c>
      <c r="G4" t="s">
        <v>20</v>
      </c>
      <c r="H4" t="s">
        <v>16</v>
      </c>
      <c r="I4" t="s">
        <v>21</v>
      </c>
      <c r="J4" t="s">
        <v>10</v>
      </c>
      <c r="K4" t="s">
        <v>11</v>
      </c>
      <c r="L4" t="s">
        <v>8</v>
      </c>
      <c r="M4" s="13" t="s">
        <v>22</v>
      </c>
      <c r="N4" t="s">
        <v>27</v>
      </c>
      <c r="O4" t="s">
        <v>23</v>
      </c>
      <c r="P4" s="13" t="s">
        <v>29</v>
      </c>
      <c r="Q4" t="s">
        <v>30</v>
      </c>
      <c r="R4" s="13" t="s">
        <v>25</v>
      </c>
      <c r="S4" t="s">
        <v>17</v>
      </c>
      <c r="T4" s="13" t="s">
        <v>26</v>
      </c>
      <c r="U4" s="13"/>
    </row>
    <row r="5" spans="3:21" x14ac:dyDescent="0.25">
      <c r="Q5" s="16" t="s">
        <v>31</v>
      </c>
      <c r="T5" s="13" t="s">
        <v>28</v>
      </c>
    </row>
    <row r="6" spans="3:21" x14ac:dyDescent="0.25">
      <c r="C6" s="12">
        <v>44927</v>
      </c>
      <c r="D6" t="s">
        <v>24</v>
      </c>
      <c r="E6" s="14">
        <v>5447.27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21" x14ac:dyDescent="0.25">
      <c r="C7" s="12">
        <v>44930</v>
      </c>
      <c r="E7" s="8">
        <f>E6+F7+G7+H7+I7-J7-K7-L7-M7-N7-N7</f>
        <v>5429.42</v>
      </c>
      <c r="F7" s="8">
        <v>0</v>
      </c>
      <c r="G7" s="8"/>
      <c r="H7" s="8"/>
      <c r="I7" s="8"/>
      <c r="J7" s="8"/>
      <c r="K7" s="8">
        <v>0</v>
      </c>
      <c r="L7" s="8">
        <v>17.850000000000001</v>
      </c>
      <c r="M7" s="8"/>
      <c r="N7" s="8"/>
      <c r="O7" s="8"/>
      <c r="P7" s="8"/>
      <c r="Q7" s="8"/>
      <c r="R7" s="8"/>
    </row>
    <row r="8" spans="3:21" x14ac:dyDescent="0.25">
      <c r="C8" s="12">
        <v>44950</v>
      </c>
      <c r="E8" s="8">
        <f t="shared" ref="E8:E42" si="0">E7+F8+G8+H8+I8-J8-K8-L8-M8-N8-O8</f>
        <v>5305.42</v>
      </c>
      <c r="F8" s="8">
        <v>0</v>
      </c>
      <c r="G8" s="8">
        <v>0</v>
      </c>
      <c r="H8" s="8"/>
      <c r="I8" s="8">
        <v>0</v>
      </c>
      <c r="J8" s="8">
        <v>98.52</v>
      </c>
      <c r="K8" s="8">
        <v>0</v>
      </c>
      <c r="L8" s="8">
        <v>0</v>
      </c>
      <c r="M8" s="8">
        <v>0</v>
      </c>
      <c r="N8" s="8">
        <v>25.48</v>
      </c>
      <c r="O8" s="8"/>
      <c r="P8" s="8"/>
      <c r="Q8" s="8"/>
      <c r="R8" s="8"/>
    </row>
    <row r="9" spans="3:21" x14ac:dyDescent="0.25">
      <c r="C9" s="12">
        <v>44944</v>
      </c>
      <c r="E9" s="8">
        <f t="shared" si="0"/>
        <v>5280.72</v>
      </c>
      <c r="F9" s="8">
        <v>0</v>
      </c>
      <c r="G9" s="8"/>
      <c r="H9" s="8">
        <v>0</v>
      </c>
      <c r="I9" s="8"/>
      <c r="J9" s="8">
        <v>0</v>
      </c>
      <c r="K9" s="8">
        <v>0</v>
      </c>
      <c r="L9" s="8">
        <v>0</v>
      </c>
      <c r="M9" s="8">
        <v>0</v>
      </c>
      <c r="N9" s="8">
        <v>24.7</v>
      </c>
      <c r="O9" s="8">
        <v>0</v>
      </c>
      <c r="P9" s="8">
        <v>0</v>
      </c>
      <c r="Q9" s="8">
        <v>0</v>
      </c>
      <c r="R9" s="8"/>
    </row>
    <row r="10" spans="3:21" x14ac:dyDescent="0.25">
      <c r="C10" s="12">
        <v>44957</v>
      </c>
      <c r="E10" s="14">
        <f t="shared" si="0"/>
        <v>5274.6100000000006</v>
      </c>
      <c r="F10" s="8"/>
      <c r="G10" s="8"/>
      <c r="H10" s="8"/>
      <c r="I10" s="8"/>
      <c r="J10" s="8">
        <v>0</v>
      </c>
      <c r="K10" s="8"/>
      <c r="L10" s="8"/>
      <c r="M10" s="8"/>
      <c r="N10" s="8">
        <v>6.11</v>
      </c>
      <c r="O10" s="8"/>
      <c r="P10" s="8"/>
      <c r="Q10" s="8">
        <v>0</v>
      </c>
      <c r="R10" s="8"/>
    </row>
    <row r="11" spans="3:21" x14ac:dyDescent="0.25">
      <c r="C11" s="12">
        <v>44958</v>
      </c>
      <c r="E11" s="8">
        <f t="shared" si="0"/>
        <v>5252.06</v>
      </c>
      <c r="F11" s="8"/>
      <c r="G11" s="8"/>
      <c r="H11" s="8"/>
      <c r="I11" s="8"/>
      <c r="J11" s="8"/>
      <c r="K11" s="8"/>
      <c r="L11" s="8">
        <v>22.55</v>
      </c>
      <c r="M11" s="8">
        <v>0</v>
      </c>
      <c r="N11" s="8">
        <v>0</v>
      </c>
      <c r="O11" s="8"/>
      <c r="P11" s="8"/>
      <c r="Q11" s="8">
        <v>0</v>
      </c>
      <c r="R11" s="8">
        <v>0</v>
      </c>
    </row>
    <row r="12" spans="3:21" x14ac:dyDescent="0.25">
      <c r="C12" s="12">
        <v>44964</v>
      </c>
      <c r="E12" s="8">
        <f t="shared" si="0"/>
        <v>5185.1400000000003</v>
      </c>
      <c r="F12" s="8"/>
      <c r="G12" s="8"/>
      <c r="H12" s="8"/>
      <c r="I12" s="8"/>
      <c r="J12" s="8">
        <v>66.92</v>
      </c>
      <c r="K12" s="8"/>
      <c r="L12" s="8"/>
      <c r="M12" s="8">
        <v>0</v>
      </c>
      <c r="N12" s="8"/>
      <c r="O12" s="8"/>
      <c r="P12" s="8"/>
      <c r="Q12" s="8"/>
      <c r="R12" s="8">
        <v>0</v>
      </c>
    </row>
    <row r="13" spans="3:21" x14ac:dyDescent="0.25">
      <c r="C13" s="12">
        <v>44964</v>
      </c>
      <c r="E13" s="8">
        <f t="shared" si="0"/>
        <v>5173.9500000000007</v>
      </c>
      <c r="G13" s="8"/>
      <c r="H13" s="8">
        <v>0</v>
      </c>
      <c r="I13" s="8"/>
      <c r="J13" s="8">
        <v>11.19</v>
      </c>
      <c r="K13" s="8">
        <v>0</v>
      </c>
      <c r="L13" s="8">
        <v>0</v>
      </c>
      <c r="M13" s="8"/>
      <c r="N13" s="8"/>
      <c r="O13" s="8"/>
      <c r="P13" s="8"/>
      <c r="Q13" s="8"/>
      <c r="R13" s="8">
        <v>0</v>
      </c>
    </row>
    <row r="14" spans="3:21" x14ac:dyDescent="0.25">
      <c r="C14" s="12">
        <v>44965</v>
      </c>
      <c r="E14" s="8">
        <f t="shared" si="0"/>
        <v>5169.4000000000005</v>
      </c>
      <c r="G14" s="8"/>
      <c r="H14" s="8"/>
      <c r="I14" s="8"/>
      <c r="J14" s="8">
        <v>4.55</v>
      </c>
      <c r="K14" s="8"/>
      <c r="L14" s="8"/>
      <c r="M14" s="8"/>
      <c r="N14" s="8">
        <v>0</v>
      </c>
      <c r="O14" s="8"/>
      <c r="P14" s="8"/>
      <c r="Q14" s="8"/>
      <c r="R14" s="8"/>
    </row>
    <row r="15" spans="3:21" x14ac:dyDescent="0.25">
      <c r="C15" s="12">
        <v>44965</v>
      </c>
      <c r="E15" s="8">
        <f t="shared" si="0"/>
        <v>5143.420000000001</v>
      </c>
      <c r="G15" s="8">
        <v>0</v>
      </c>
      <c r="H15" s="8"/>
      <c r="I15" s="8"/>
      <c r="J15" s="8">
        <v>25.98</v>
      </c>
      <c r="K15" s="8">
        <v>0</v>
      </c>
      <c r="L15" s="8"/>
      <c r="M15" s="8"/>
      <c r="N15" s="8"/>
      <c r="O15" s="8"/>
      <c r="P15" s="8"/>
      <c r="Q15" s="8"/>
      <c r="R15" s="8"/>
    </row>
    <row r="16" spans="3:21" x14ac:dyDescent="0.25">
      <c r="C16" s="12">
        <v>44972</v>
      </c>
      <c r="E16" s="8">
        <f t="shared" si="0"/>
        <v>8401.6900000000023</v>
      </c>
      <c r="G16" s="8">
        <v>0</v>
      </c>
      <c r="H16" s="8">
        <v>3266.25</v>
      </c>
      <c r="I16" s="8"/>
      <c r="J16" s="8">
        <v>7.98</v>
      </c>
      <c r="K16" s="8"/>
      <c r="L16" s="8"/>
      <c r="M16" s="8"/>
      <c r="N16" s="8">
        <v>0</v>
      </c>
      <c r="O16" s="8"/>
      <c r="P16" s="8"/>
      <c r="Q16" s="8"/>
      <c r="R16" s="8"/>
    </row>
    <row r="17" spans="3:20" x14ac:dyDescent="0.25">
      <c r="C17" s="12">
        <v>44979</v>
      </c>
      <c r="E17" s="8">
        <f t="shared" si="0"/>
        <v>8052.4400000000023</v>
      </c>
      <c r="G17" s="8"/>
      <c r="H17" s="8"/>
      <c r="I17" s="8"/>
      <c r="J17" s="8"/>
      <c r="K17" s="8">
        <v>349.25</v>
      </c>
      <c r="L17" s="8"/>
      <c r="M17" s="8"/>
      <c r="N17" s="8">
        <v>0</v>
      </c>
      <c r="O17" s="8">
        <v>0</v>
      </c>
      <c r="P17" s="8"/>
      <c r="Q17" s="8"/>
      <c r="R17" s="8"/>
    </row>
    <row r="18" spans="3:20" x14ac:dyDescent="0.25">
      <c r="C18" s="12">
        <v>44981</v>
      </c>
      <c r="E18" s="8">
        <f t="shared" si="0"/>
        <v>8031.8800000000019</v>
      </c>
      <c r="J18" s="8"/>
      <c r="L18" s="8">
        <v>0</v>
      </c>
      <c r="N18" s="8">
        <v>20.56</v>
      </c>
    </row>
    <row r="19" spans="3:20" x14ac:dyDescent="0.25">
      <c r="C19" s="12">
        <v>44981</v>
      </c>
      <c r="E19" s="8">
        <f t="shared" si="0"/>
        <v>8006.4000000000024</v>
      </c>
      <c r="J19" s="8"/>
      <c r="K19">
        <v>0</v>
      </c>
      <c r="L19" s="8">
        <v>0</v>
      </c>
      <c r="M19">
        <v>0</v>
      </c>
      <c r="N19" s="8">
        <v>25.48</v>
      </c>
    </row>
    <row r="20" spans="3:20" x14ac:dyDescent="0.25">
      <c r="C20" s="12">
        <v>44984</v>
      </c>
      <c r="E20" s="14">
        <f t="shared" si="0"/>
        <v>7890.5000000000027</v>
      </c>
      <c r="F20" s="8"/>
      <c r="G20" s="8"/>
      <c r="H20" s="8"/>
      <c r="I20" s="8"/>
      <c r="J20" s="8">
        <v>0</v>
      </c>
      <c r="K20" s="8"/>
      <c r="L20" s="8"/>
      <c r="M20" s="17">
        <v>115.9</v>
      </c>
      <c r="N20" s="8"/>
      <c r="O20" s="8"/>
      <c r="P20" s="8"/>
      <c r="Q20" s="8"/>
      <c r="R20" s="8"/>
      <c r="S20" s="8"/>
    </row>
    <row r="21" spans="3:20" x14ac:dyDescent="0.25">
      <c r="C21" s="12">
        <v>44986</v>
      </c>
      <c r="E21" s="8">
        <f t="shared" si="0"/>
        <v>7853.2700000000023</v>
      </c>
      <c r="F21" s="8">
        <v>0</v>
      </c>
      <c r="G21" s="8">
        <v>0</v>
      </c>
      <c r="H21" s="8"/>
      <c r="I21" s="8"/>
      <c r="J21" s="8">
        <v>13.27</v>
      </c>
      <c r="K21" s="8">
        <v>0</v>
      </c>
      <c r="L21" s="8">
        <v>23.96</v>
      </c>
      <c r="M21" s="8"/>
      <c r="N21" s="8">
        <v>0</v>
      </c>
      <c r="O21" s="8"/>
      <c r="P21" s="8"/>
      <c r="Q21" s="8"/>
      <c r="R21" s="8">
        <v>0</v>
      </c>
      <c r="S21" s="8">
        <v>0</v>
      </c>
      <c r="T21" s="8"/>
    </row>
    <row r="22" spans="3:20" x14ac:dyDescent="0.25">
      <c r="C22" s="12">
        <v>45000</v>
      </c>
      <c r="E22" s="8">
        <f>E21+F22+G22+H22+I22-J22-K22-L22-M22-N22-O22-T22</f>
        <v>7490.6200000000026</v>
      </c>
      <c r="F22" s="15">
        <v>52.35</v>
      </c>
      <c r="G22" s="15">
        <v>0</v>
      </c>
      <c r="H22" s="15">
        <v>0</v>
      </c>
      <c r="I22" s="15"/>
      <c r="J22" s="15"/>
      <c r="K22" s="15">
        <v>0</v>
      </c>
      <c r="L22" s="15">
        <v>0</v>
      </c>
      <c r="M22" s="15"/>
      <c r="N22" s="15"/>
      <c r="O22" s="15"/>
      <c r="P22" s="15"/>
      <c r="Q22" s="15"/>
      <c r="R22" s="15"/>
      <c r="S22" s="8"/>
      <c r="T22" s="16">
        <v>415</v>
      </c>
    </row>
    <row r="23" spans="3:20" x14ac:dyDescent="0.25">
      <c r="C23" s="12">
        <v>45008</v>
      </c>
      <c r="E23" s="8">
        <f t="shared" si="0"/>
        <v>7478.0900000000029</v>
      </c>
      <c r="F23" s="15">
        <v>0</v>
      </c>
      <c r="G23" s="15">
        <v>0</v>
      </c>
      <c r="H23" s="15">
        <v>0</v>
      </c>
      <c r="I23" s="15"/>
      <c r="J23" s="15">
        <v>12.53</v>
      </c>
      <c r="K23" s="15">
        <v>0</v>
      </c>
      <c r="L23" s="15"/>
      <c r="M23" s="15"/>
      <c r="N23" s="15"/>
      <c r="O23" s="15"/>
      <c r="P23" s="15"/>
      <c r="Q23" s="15"/>
      <c r="R23" s="15"/>
      <c r="S23" s="8"/>
      <c r="T23" s="8"/>
    </row>
    <row r="24" spans="3:20" x14ac:dyDescent="0.25">
      <c r="C24" s="12">
        <v>45012</v>
      </c>
      <c r="E24" s="8">
        <f t="shared" si="0"/>
        <v>7421.3700000000035</v>
      </c>
      <c r="F24" s="15">
        <v>0</v>
      </c>
      <c r="G24" s="15">
        <v>0</v>
      </c>
      <c r="H24" s="15">
        <v>0</v>
      </c>
      <c r="I24" s="15"/>
      <c r="J24" s="15">
        <v>31.24</v>
      </c>
      <c r="K24" s="15"/>
      <c r="L24" s="15"/>
      <c r="M24" s="15">
        <v>0</v>
      </c>
      <c r="N24" s="15">
        <v>25.48</v>
      </c>
      <c r="O24" s="15"/>
      <c r="P24" s="15"/>
      <c r="Q24" s="15"/>
      <c r="R24" s="15"/>
      <c r="S24" s="8"/>
      <c r="T24" s="8"/>
    </row>
    <row r="25" spans="3:20" x14ac:dyDescent="0.25">
      <c r="C25" s="12">
        <v>45015</v>
      </c>
      <c r="E25" s="14">
        <f t="shared" si="0"/>
        <v>7469.7300000000041</v>
      </c>
      <c r="F25" s="15">
        <v>52.35</v>
      </c>
      <c r="G25" s="15"/>
      <c r="H25" s="15"/>
      <c r="I25" s="15"/>
      <c r="J25" s="15">
        <v>3.99</v>
      </c>
      <c r="K25" s="15"/>
      <c r="L25" s="15">
        <v>0</v>
      </c>
      <c r="M25" s="15"/>
      <c r="N25" s="15"/>
      <c r="O25" s="15"/>
      <c r="P25" s="15"/>
      <c r="Q25" s="15"/>
      <c r="R25" s="15"/>
      <c r="S25" s="8"/>
      <c r="T25" s="8"/>
    </row>
    <row r="26" spans="3:20" x14ac:dyDescent="0.25">
      <c r="C26" s="12">
        <v>45017</v>
      </c>
      <c r="E26" s="8">
        <f>E25+F26+G26+H26+I26-J26-K26-L26-M26-N26-O26-T26</f>
        <v>7341.2600000000048</v>
      </c>
      <c r="F26" s="8"/>
      <c r="G26" s="8"/>
      <c r="H26" s="8"/>
      <c r="I26" s="8"/>
      <c r="J26" s="8">
        <v>16.489999999999998</v>
      </c>
      <c r="K26" s="8"/>
      <c r="L26" s="8">
        <v>23.57</v>
      </c>
      <c r="M26" s="17">
        <v>0</v>
      </c>
      <c r="N26" s="8"/>
      <c r="O26" s="8"/>
      <c r="P26" s="8"/>
      <c r="Q26" s="8"/>
      <c r="R26" s="8"/>
      <c r="S26" s="8"/>
      <c r="T26" s="8">
        <v>88.41</v>
      </c>
    </row>
    <row r="27" spans="3:20" x14ac:dyDescent="0.25">
      <c r="C27" s="12">
        <v>45025</v>
      </c>
      <c r="E27" s="8">
        <f>E26+F27+G27+H27+I27-J27-K27-L27-M27-N27-O27-T27</f>
        <v>7315.730000000005</v>
      </c>
      <c r="F27" s="8"/>
      <c r="G27" s="8"/>
      <c r="H27" s="8"/>
      <c r="I27" s="8"/>
      <c r="J27" s="8"/>
      <c r="K27" s="8">
        <v>0</v>
      </c>
      <c r="L27" s="8"/>
      <c r="M27" s="8">
        <v>0</v>
      </c>
      <c r="N27" s="8"/>
      <c r="O27" s="8"/>
      <c r="P27" s="8"/>
      <c r="Q27" s="8"/>
      <c r="R27" s="8"/>
      <c r="S27" s="8"/>
      <c r="T27" s="8">
        <v>25.53</v>
      </c>
    </row>
    <row r="28" spans="3:20" x14ac:dyDescent="0.25">
      <c r="C28" s="12">
        <v>45035</v>
      </c>
      <c r="E28" s="8">
        <f t="shared" si="0"/>
        <v>8015.730000000005</v>
      </c>
      <c r="F28" s="8">
        <v>700</v>
      </c>
      <c r="G28" s="8">
        <v>0</v>
      </c>
      <c r="H28" s="8"/>
      <c r="I28" s="8"/>
      <c r="J28" s="8"/>
      <c r="K28" s="8"/>
      <c r="L28" s="8"/>
      <c r="M28" s="8">
        <v>0</v>
      </c>
      <c r="N28" s="8"/>
      <c r="O28" s="8"/>
      <c r="P28" s="8"/>
      <c r="Q28" s="8"/>
      <c r="R28" s="8"/>
      <c r="S28" s="8"/>
      <c r="T28" s="8"/>
    </row>
    <row r="29" spans="3:20" x14ac:dyDescent="0.25">
      <c r="C29" s="12">
        <v>45037</v>
      </c>
      <c r="E29" s="8">
        <f t="shared" si="0"/>
        <v>7943.7000000000053</v>
      </c>
      <c r="F29" s="8"/>
      <c r="G29" s="8">
        <v>0</v>
      </c>
      <c r="H29" s="8"/>
      <c r="I29" s="8"/>
      <c r="J29" s="8">
        <v>72.03</v>
      </c>
      <c r="K29" s="8"/>
      <c r="L29" s="8">
        <v>0</v>
      </c>
      <c r="M29" s="8"/>
      <c r="N29" s="8">
        <v>0</v>
      </c>
      <c r="O29" s="8"/>
      <c r="P29" s="8"/>
      <c r="Q29" s="8"/>
      <c r="R29" s="8"/>
      <c r="S29" s="8"/>
    </row>
    <row r="30" spans="3:20" x14ac:dyDescent="0.25">
      <c r="C30" s="12">
        <v>45040</v>
      </c>
      <c r="E30" s="14">
        <f t="shared" si="0"/>
        <v>7910.5000000000055</v>
      </c>
      <c r="F30" s="8"/>
      <c r="G30" s="8">
        <v>0</v>
      </c>
      <c r="H30" s="8"/>
      <c r="I30" s="8"/>
      <c r="J30" s="8">
        <v>7.72</v>
      </c>
      <c r="K30" s="8"/>
      <c r="L30" s="8">
        <v>0</v>
      </c>
      <c r="M30" s="8"/>
      <c r="N30" s="8">
        <v>25.48</v>
      </c>
      <c r="O30" s="8"/>
      <c r="P30" s="8"/>
      <c r="Q30" s="8"/>
      <c r="R30" s="8"/>
      <c r="S30" s="8"/>
    </row>
    <row r="31" spans="3:20" x14ac:dyDescent="0.25">
      <c r="C31" s="12">
        <v>45047</v>
      </c>
      <c r="E31" s="8">
        <f t="shared" si="0"/>
        <v>7887.4100000000053</v>
      </c>
      <c r="F31" s="8">
        <v>0</v>
      </c>
      <c r="G31" s="8">
        <v>0</v>
      </c>
      <c r="J31" s="8">
        <v>0</v>
      </c>
      <c r="K31" s="8">
        <v>0</v>
      </c>
      <c r="L31" s="8">
        <v>23.09</v>
      </c>
      <c r="M31">
        <v>0</v>
      </c>
    </row>
    <row r="32" spans="3:20" x14ac:dyDescent="0.25">
      <c r="C32" s="12">
        <v>45050</v>
      </c>
      <c r="E32" s="8">
        <f t="shared" si="0"/>
        <v>7876.4300000000057</v>
      </c>
      <c r="F32" s="8">
        <v>0</v>
      </c>
      <c r="J32" s="8">
        <v>10.98</v>
      </c>
      <c r="K32">
        <v>0</v>
      </c>
      <c r="M32">
        <v>0</v>
      </c>
    </row>
    <row r="33" spans="3:20" x14ac:dyDescent="0.25">
      <c r="C33" s="12">
        <v>45054</v>
      </c>
      <c r="E33" s="8">
        <f t="shared" si="0"/>
        <v>7839.6800000000057</v>
      </c>
      <c r="F33" s="8"/>
      <c r="J33" s="8">
        <v>36.75</v>
      </c>
      <c r="K33" s="8">
        <v>0</v>
      </c>
      <c r="M33">
        <v>0</v>
      </c>
    </row>
    <row r="34" spans="3:20" x14ac:dyDescent="0.25">
      <c r="C34" s="12">
        <v>45055</v>
      </c>
      <c r="E34" s="8">
        <f t="shared" si="0"/>
        <v>7614.8100000000059</v>
      </c>
      <c r="F34" s="8"/>
      <c r="J34" s="8">
        <v>0</v>
      </c>
      <c r="K34" s="8">
        <v>224.87</v>
      </c>
      <c r="L34">
        <v>0</v>
      </c>
      <c r="N34" s="8">
        <v>0</v>
      </c>
    </row>
    <row r="35" spans="3:20" x14ac:dyDescent="0.25">
      <c r="C35" s="12">
        <v>45061</v>
      </c>
      <c r="E35" s="8">
        <f t="shared" si="0"/>
        <v>7561.6700000000055</v>
      </c>
      <c r="F35" s="8">
        <v>0</v>
      </c>
      <c r="J35" s="8">
        <v>53.14</v>
      </c>
      <c r="K35">
        <v>0</v>
      </c>
      <c r="L35">
        <v>0</v>
      </c>
    </row>
    <row r="36" spans="3:20" x14ac:dyDescent="0.25">
      <c r="C36" s="12">
        <v>45064</v>
      </c>
      <c r="E36" s="8">
        <f t="shared" si="0"/>
        <v>7525.2100000000064</v>
      </c>
      <c r="F36" s="8"/>
      <c r="G36" s="8">
        <v>0</v>
      </c>
      <c r="J36" s="8">
        <v>10.98</v>
      </c>
      <c r="K36">
        <v>0</v>
      </c>
      <c r="M36">
        <v>0</v>
      </c>
      <c r="N36">
        <v>25.48</v>
      </c>
      <c r="R36">
        <v>0</v>
      </c>
    </row>
    <row r="37" spans="3:20" x14ac:dyDescent="0.25">
      <c r="C37" s="12">
        <v>45069</v>
      </c>
      <c r="E37" s="14">
        <f t="shared" si="0"/>
        <v>7478.6600000000062</v>
      </c>
      <c r="F37" s="8">
        <v>0</v>
      </c>
      <c r="J37" s="8">
        <v>46.55</v>
      </c>
      <c r="M37">
        <v>0</v>
      </c>
    </row>
    <row r="38" spans="3:20" x14ac:dyDescent="0.25">
      <c r="C38" s="12">
        <v>45078</v>
      </c>
      <c r="E38" s="8">
        <f>E37+F38+G38+H38+I38-J38-K38-L38-M38-N38-O38-T38</f>
        <v>7205.360000000006</v>
      </c>
      <c r="J38" s="8"/>
      <c r="L38" s="8">
        <v>23.3</v>
      </c>
      <c r="M38" s="17">
        <v>0</v>
      </c>
      <c r="N38" s="17">
        <v>500</v>
      </c>
      <c r="O38" s="8">
        <v>0</v>
      </c>
      <c r="P38" s="8"/>
      <c r="Q38" s="8"/>
      <c r="R38" s="8"/>
      <c r="S38" s="8"/>
      <c r="T38" s="8">
        <v>-250</v>
      </c>
    </row>
    <row r="39" spans="3:20" x14ac:dyDescent="0.25">
      <c r="C39" s="12">
        <v>45083</v>
      </c>
      <c r="E39" s="8">
        <f t="shared" si="0"/>
        <v>6654.1600000000062</v>
      </c>
      <c r="J39" s="8">
        <v>51.2</v>
      </c>
      <c r="L39" s="8"/>
      <c r="M39" s="17">
        <v>0</v>
      </c>
      <c r="N39" s="17">
        <v>500</v>
      </c>
      <c r="O39" s="8"/>
      <c r="P39" s="8"/>
      <c r="Q39" s="8"/>
      <c r="R39" s="8"/>
      <c r="S39" s="8"/>
      <c r="T39" s="8"/>
    </row>
    <row r="40" spans="3:20" x14ac:dyDescent="0.25">
      <c r="C40" s="12">
        <v>45106</v>
      </c>
      <c r="E40" s="14">
        <f t="shared" si="0"/>
        <v>6610.7300000000068</v>
      </c>
      <c r="J40" s="8">
        <v>17.95</v>
      </c>
      <c r="K40">
        <v>0</v>
      </c>
      <c r="L40" s="8"/>
      <c r="M40" s="8">
        <v>0</v>
      </c>
      <c r="N40" s="8">
        <v>25.48</v>
      </c>
      <c r="O40" s="8"/>
      <c r="P40" s="8"/>
      <c r="Q40" s="8"/>
      <c r="R40" s="8"/>
      <c r="S40" s="8"/>
      <c r="T40" s="8"/>
    </row>
    <row r="41" spans="3:20" x14ac:dyDescent="0.25">
      <c r="C41" s="12">
        <v>45108</v>
      </c>
      <c r="E41" s="8">
        <f t="shared" si="0"/>
        <v>6587.6100000000069</v>
      </c>
      <c r="J41" s="8"/>
      <c r="L41">
        <v>23.12</v>
      </c>
    </row>
    <row r="42" spans="3:20" x14ac:dyDescent="0.25">
      <c r="C42" s="12">
        <v>45111</v>
      </c>
      <c r="E42" s="8">
        <f t="shared" si="0"/>
        <v>5962.6100000000069</v>
      </c>
      <c r="J42" s="8">
        <v>0</v>
      </c>
      <c r="O42" s="8">
        <v>625</v>
      </c>
    </row>
    <row r="43" spans="3:20" x14ac:dyDescent="0.25">
      <c r="C43" s="12">
        <v>45122</v>
      </c>
      <c r="E43" s="8">
        <f>E42+F43+G43+H43+I43-J43-K43-L43-M43-N43-O43</f>
        <v>5956.6300000000074</v>
      </c>
      <c r="J43" s="8">
        <v>5.98</v>
      </c>
    </row>
    <row r="44" spans="3:20" x14ac:dyDescent="0.25">
      <c r="C44" s="12">
        <v>45123</v>
      </c>
      <c r="E44" s="8">
        <f>E43+F44+G44+H44+I44-J44-K44-L44-M44-N44-O44</f>
        <v>5932.8300000000072</v>
      </c>
      <c r="J44" s="8">
        <v>23.8</v>
      </c>
      <c r="L44">
        <v>0</v>
      </c>
    </row>
    <row r="45" spans="3:20" x14ac:dyDescent="0.25">
      <c r="C45" s="12">
        <v>45124</v>
      </c>
      <c r="E45" s="8">
        <f>E44+F45+G45+H45+I45-J45-K45-L45-M45-N45-O45</f>
        <v>5843.320000000007</v>
      </c>
      <c r="J45" s="8">
        <v>89.51</v>
      </c>
    </row>
    <row r="46" spans="3:20" x14ac:dyDescent="0.25">
      <c r="C46" s="12">
        <v>45124</v>
      </c>
      <c r="E46" s="8">
        <f t="shared" ref="E46:E63" si="1">E45+F46+G46+H46+I46-J46-K46-L46-M46-N46-O46-P46</f>
        <v>5798.4100000000071</v>
      </c>
      <c r="I46">
        <v>0</v>
      </c>
      <c r="J46" s="8">
        <v>0</v>
      </c>
      <c r="P46">
        <v>44.91</v>
      </c>
    </row>
    <row r="47" spans="3:20" x14ac:dyDescent="0.25">
      <c r="C47" s="12">
        <v>45124</v>
      </c>
      <c r="E47" s="8">
        <f t="shared" si="1"/>
        <v>5613.4100000000071</v>
      </c>
      <c r="J47" s="8">
        <v>185</v>
      </c>
      <c r="O47" s="8">
        <v>0</v>
      </c>
    </row>
    <row r="48" spans="3:20" x14ac:dyDescent="0.25">
      <c r="C48" s="12">
        <v>45126</v>
      </c>
      <c r="E48" s="8">
        <f t="shared" si="1"/>
        <v>5576.9800000000077</v>
      </c>
      <c r="J48" s="8">
        <v>10.95</v>
      </c>
      <c r="N48" s="16">
        <v>25.48</v>
      </c>
    </row>
    <row r="49" spans="3:21" x14ac:dyDescent="0.25">
      <c r="C49" s="12">
        <v>45131</v>
      </c>
      <c r="E49" s="8">
        <f t="shared" si="1"/>
        <v>5513.9400000000078</v>
      </c>
      <c r="J49" s="8">
        <v>63.04</v>
      </c>
    </row>
    <row r="50" spans="3:21" x14ac:dyDescent="0.25">
      <c r="C50" s="12">
        <v>45133</v>
      </c>
      <c r="E50" s="8">
        <f t="shared" si="1"/>
        <v>5527.950000000008</v>
      </c>
      <c r="I50" s="8">
        <v>50</v>
      </c>
      <c r="J50" s="19">
        <v>35.99</v>
      </c>
      <c r="L50">
        <v>0</v>
      </c>
      <c r="M50">
        <v>0</v>
      </c>
    </row>
    <row r="51" spans="3:21" x14ac:dyDescent="0.25">
      <c r="C51" s="12">
        <v>45134</v>
      </c>
      <c r="E51" s="8">
        <f t="shared" si="1"/>
        <v>5354.5600000000086</v>
      </c>
      <c r="J51" s="8">
        <v>143.44999999999999</v>
      </c>
      <c r="K51">
        <v>0</v>
      </c>
      <c r="M51">
        <v>29.94</v>
      </c>
    </row>
    <row r="52" spans="3:21" x14ac:dyDescent="0.25">
      <c r="C52" s="12">
        <v>45138</v>
      </c>
      <c r="E52" s="8">
        <f t="shared" si="1"/>
        <v>6354.5600000000086</v>
      </c>
      <c r="H52" s="8">
        <v>1000</v>
      </c>
      <c r="J52" s="8">
        <v>0</v>
      </c>
    </row>
    <row r="53" spans="3:21" x14ac:dyDescent="0.25">
      <c r="C53" s="12">
        <v>45139</v>
      </c>
      <c r="E53" s="8">
        <f t="shared" si="1"/>
        <v>6330.330000000009</v>
      </c>
      <c r="J53" s="8"/>
      <c r="K53" s="8">
        <v>0</v>
      </c>
      <c r="L53">
        <v>24.23</v>
      </c>
    </row>
    <row r="54" spans="3:21" x14ac:dyDescent="0.25">
      <c r="C54" s="12">
        <v>45144</v>
      </c>
      <c r="E54" s="8">
        <f t="shared" si="1"/>
        <v>6238.2800000000088</v>
      </c>
      <c r="J54" s="8">
        <v>92.05</v>
      </c>
    </row>
    <row r="55" spans="3:21" x14ac:dyDescent="0.25">
      <c r="C55" s="12">
        <v>45145</v>
      </c>
      <c r="E55" s="8">
        <f t="shared" si="1"/>
        <v>6291.6800000000085</v>
      </c>
      <c r="J55" s="8">
        <v>-53.4</v>
      </c>
      <c r="K55" s="8">
        <v>0</v>
      </c>
    </row>
    <row r="56" spans="3:21" x14ac:dyDescent="0.25">
      <c r="C56" s="12">
        <v>45145</v>
      </c>
      <c r="E56" s="8">
        <f t="shared" si="1"/>
        <v>6199.2800000000088</v>
      </c>
      <c r="J56">
        <v>0</v>
      </c>
      <c r="K56" s="8">
        <v>92.4</v>
      </c>
    </row>
    <row r="57" spans="3:21" x14ac:dyDescent="0.25">
      <c r="C57" s="12">
        <v>45157</v>
      </c>
      <c r="E57" s="8">
        <f t="shared" si="1"/>
        <v>6163.370000000009</v>
      </c>
      <c r="G57" s="8">
        <v>0</v>
      </c>
      <c r="J57">
        <v>0</v>
      </c>
      <c r="K57" s="8">
        <v>0</v>
      </c>
      <c r="M57">
        <v>35.909999999999997</v>
      </c>
      <c r="N57" s="8">
        <v>0</v>
      </c>
    </row>
    <row r="58" spans="3:21" x14ac:dyDescent="0.25">
      <c r="C58" s="12">
        <v>45157</v>
      </c>
      <c r="E58" s="8">
        <f t="shared" si="1"/>
        <v>6138.6300000000092</v>
      </c>
      <c r="G58" s="8">
        <v>0</v>
      </c>
      <c r="I58">
        <v>0</v>
      </c>
      <c r="J58" s="8">
        <v>0</v>
      </c>
      <c r="K58" s="8">
        <v>0</v>
      </c>
      <c r="M58">
        <v>0</v>
      </c>
      <c r="P58">
        <v>24.74</v>
      </c>
    </row>
    <row r="59" spans="3:21" x14ac:dyDescent="0.25">
      <c r="C59" s="12">
        <v>45159</v>
      </c>
      <c r="E59" s="8">
        <f t="shared" si="1"/>
        <v>6012.3100000000095</v>
      </c>
      <c r="G59">
        <v>0</v>
      </c>
      <c r="J59" s="8">
        <v>100.84</v>
      </c>
      <c r="K59" s="8">
        <v>0</v>
      </c>
      <c r="N59">
        <v>25.48</v>
      </c>
    </row>
    <row r="60" spans="3:21" x14ac:dyDescent="0.25">
      <c r="C60" s="12">
        <v>45159</v>
      </c>
      <c r="E60" s="8">
        <f t="shared" si="1"/>
        <v>5565.9200000000092</v>
      </c>
      <c r="J60">
        <v>446.39</v>
      </c>
      <c r="K60" s="8">
        <v>0</v>
      </c>
      <c r="L60">
        <v>0</v>
      </c>
      <c r="M60">
        <v>0</v>
      </c>
      <c r="O60" s="17">
        <v>0</v>
      </c>
    </row>
    <row r="61" spans="3:21" x14ac:dyDescent="0.25">
      <c r="C61" s="12">
        <v>45159</v>
      </c>
      <c r="E61" s="8">
        <f t="shared" si="1"/>
        <v>5515.9200000000092</v>
      </c>
      <c r="G61" s="8">
        <v>0</v>
      </c>
      <c r="J61" s="8"/>
      <c r="K61" s="8">
        <v>0</v>
      </c>
      <c r="M61" s="8">
        <v>50</v>
      </c>
    </row>
    <row r="62" spans="3:21" x14ac:dyDescent="0.25">
      <c r="C62" s="12">
        <v>45167</v>
      </c>
      <c r="E62" s="8">
        <f t="shared" si="1"/>
        <v>5492.3100000000095</v>
      </c>
      <c r="J62" s="17">
        <v>23.61</v>
      </c>
      <c r="K62" s="17">
        <v>0</v>
      </c>
      <c r="L62" s="17"/>
      <c r="M62" s="17"/>
      <c r="N62" s="8"/>
      <c r="O62" s="17"/>
    </row>
    <row r="63" spans="3:21" x14ac:dyDescent="0.25">
      <c r="C63" s="12">
        <v>45167</v>
      </c>
      <c r="E63" s="8">
        <f t="shared" si="1"/>
        <v>5340.5400000000091</v>
      </c>
      <c r="J63" s="17">
        <v>151.77000000000001</v>
      </c>
      <c r="L63" s="17"/>
      <c r="M63" s="17"/>
      <c r="N63" s="8"/>
      <c r="O63" s="17"/>
    </row>
    <row r="64" spans="3:21" x14ac:dyDescent="0.25">
      <c r="C64" s="12">
        <v>45167</v>
      </c>
      <c r="E64" s="14">
        <f t="shared" ref="E64:E108" si="2">E63+F64+G64+H64+I64-J64-K64-L64-M64-N64-O64-P64-T64</f>
        <v>5276.3600000000097</v>
      </c>
      <c r="J64" s="17">
        <v>-9.8000000000000007</v>
      </c>
      <c r="K64" s="17">
        <v>0</v>
      </c>
      <c r="L64" s="17"/>
      <c r="M64" s="17"/>
      <c r="N64" s="8"/>
      <c r="O64" s="8"/>
      <c r="T64">
        <v>73.98</v>
      </c>
      <c r="U64">
        <v>0</v>
      </c>
    </row>
    <row r="65" spans="3:15" x14ac:dyDescent="0.25">
      <c r="C65" s="12">
        <v>45170</v>
      </c>
      <c r="E65" s="8">
        <f t="shared" si="2"/>
        <v>5255.4900000000098</v>
      </c>
      <c r="J65" s="17">
        <v>0</v>
      </c>
      <c r="K65" s="17">
        <v>0</v>
      </c>
      <c r="L65" s="17">
        <v>20.87</v>
      </c>
      <c r="M65" s="17">
        <v>0</v>
      </c>
      <c r="N65" s="8"/>
      <c r="O65" s="8"/>
    </row>
    <row r="66" spans="3:15" x14ac:dyDescent="0.25">
      <c r="C66" s="12">
        <v>45171</v>
      </c>
      <c r="E66" s="8">
        <f>E65+F66+G66+H66+I66-J66-K66-L66-M66-N66-O66-P66-T66</f>
        <v>5084.9500000000098</v>
      </c>
      <c r="G66" s="8">
        <v>40</v>
      </c>
      <c r="J66" s="17">
        <v>0</v>
      </c>
      <c r="L66" s="17"/>
      <c r="M66" s="17">
        <v>0</v>
      </c>
      <c r="N66" s="14">
        <v>210.54</v>
      </c>
      <c r="O66" s="8"/>
    </row>
    <row r="67" spans="3:15" x14ac:dyDescent="0.25">
      <c r="C67" s="12">
        <v>45187</v>
      </c>
      <c r="E67" s="8">
        <f t="shared" si="2"/>
        <v>4997.6700000000101</v>
      </c>
      <c r="J67" s="17">
        <v>87.28</v>
      </c>
      <c r="L67" s="17"/>
      <c r="M67" s="17">
        <v>0</v>
      </c>
      <c r="N67" s="8">
        <v>0</v>
      </c>
      <c r="O67" s="8"/>
    </row>
    <row r="68" spans="3:15" x14ac:dyDescent="0.25">
      <c r="C68" s="12">
        <v>45191</v>
      </c>
      <c r="E68" s="8">
        <f t="shared" si="2"/>
        <v>4972.1900000000105</v>
      </c>
      <c r="J68" s="17">
        <v>0</v>
      </c>
      <c r="L68" s="17"/>
      <c r="M68" s="17"/>
      <c r="N68" s="8">
        <v>25.48</v>
      </c>
      <c r="O68" s="8"/>
    </row>
    <row r="69" spans="3:15" x14ac:dyDescent="0.25">
      <c r="C69" s="12">
        <v>45194</v>
      </c>
      <c r="E69" s="8">
        <f t="shared" si="2"/>
        <v>4902.3700000000108</v>
      </c>
      <c r="J69" s="17">
        <v>69.819999999999993</v>
      </c>
      <c r="L69" s="17"/>
      <c r="M69" s="17"/>
      <c r="N69" s="8"/>
      <c r="O69" s="8"/>
    </row>
    <row r="70" spans="3:15" x14ac:dyDescent="0.25">
      <c r="C70" s="12">
        <v>45199</v>
      </c>
      <c r="E70" s="8">
        <f t="shared" si="2"/>
        <v>4852.3700000000108</v>
      </c>
      <c r="J70" s="8">
        <v>0</v>
      </c>
      <c r="K70" s="8"/>
      <c r="L70" s="8"/>
      <c r="M70" s="8">
        <v>50</v>
      </c>
      <c r="N70" s="8"/>
      <c r="O70" s="8"/>
    </row>
    <row r="71" spans="3:15" x14ac:dyDescent="0.25">
      <c r="C71" s="12">
        <v>45200</v>
      </c>
      <c r="E71" s="8">
        <f t="shared" si="2"/>
        <v>4809.9900000000107</v>
      </c>
      <c r="J71" s="8">
        <v>14.99</v>
      </c>
      <c r="K71" s="8">
        <v>0</v>
      </c>
      <c r="L71" s="8">
        <v>27.39</v>
      </c>
      <c r="M71" s="8"/>
      <c r="N71" s="8"/>
      <c r="O71" s="8"/>
    </row>
    <row r="72" spans="3:15" x14ac:dyDescent="0.25">
      <c r="C72" s="12">
        <v>45206</v>
      </c>
      <c r="E72" s="8">
        <f t="shared" si="2"/>
        <v>4805.5900000000111</v>
      </c>
      <c r="J72" s="8">
        <v>0</v>
      </c>
      <c r="K72" s="8">
        <v>0</v>
      </c>
      <c r="L72" s="8"/>
      <c r="M72" s="8">
        <v>4.4000000000000004</v>
      </c>
      <c r="N72" s="8"/>
      <c r="O72" s="8"/>
    </row>
    <row r="73" spans="3:15" x14ac:dyDescent="0.25">
      <c r="C73" s="12">
        <v>45207</v>
      </c>
      <c r="E73" s="8">
        <f t="shared" si="2"/>
        <v>4755.6000000000113</v>
      </c>
      <c r="F73" s="8">
        <v>0</v>
      </c>
      <c r="J73" s="8">
        <v>49.99</v>
      </c>
      <c r="K73" s="8">
        <v>0</v>
      </c>
      <c r="L73" s="8"/>
      <c r="M73" s="8"/>
      <c r="N73" s="8"/>
      <c r="O73" s="8"/>
    </row>
    <row r="74" spans="3:15" x14ac:dyDescent="0.25">
      <c r="C74" s="12">
        <v>45211</v>
      </c>
      <c r="E74" s="8">
        <f t="shared" si="2"/>
        <v>4729.0000000000109</v>
      </c>
      <c r="F74" s="8">
        <v>0</v>
      </c>
      <c r="J74" s="8">
        <v>26.6</v>
      </c>
      <c r="K74" s="8"/>
      <c r="L74" s="8"/>
      <c r="M74" s="8"/>
      <c r="N74" s="8"/>
      <c r="O74" s="8"/>
    </row>
    <row r="75" spans="3:15" x14ac:dyDescent="0.25">
      <c r="C75" s="12">
        <v>45212</v>
      </c>
      <c r="E75" s="8">
        <f t="shared" si="2"/>
        <v>4671.1100000000106</v>
      </c>
      <c r="J75" s="8">
        <v>57.89</v>
      </c>
      <c r="K75">
        <v>0</v>
      </c>
      <c r="L75" s="8"/>
      <c r="M75" s="8"/>
      <c r="N75" s="8"/>
      <c r="O75" s="8"/>
    </row>
    <row r="76" spans="3:15" x14ac:dyDescent="0.25">
      <c r="C76" s="12">
        <v>45214</v>
      </c>
      <c r="E76" s="8">
        <f t="shared" si="2"/>
        <v>4663.1200000000108</v>
      </c>
      <c r="J76" s="8">
        <v>7.99</v>
      </c>
      <c r="K76" s="8"/>
      <c r="L76" s="8"/>
      <c r="M76" s="8"/>
      <c r="N76" s="8"/>
      <c r="O76" s="8"/>
    </row>
    <row r="77" spans="3:15" x14ac:dyDescent="0.25">
      <c r="C77" s="12">
        <v>45215</v>
      </c>
      <c r="E77" s="8">
        <f t="shared" si="2"/>
        <v>4268.420000000011</v>
      </c>
      <c r="J77" s="8">
        <v>0</v>
      </c>
      <c r="M77" s="8">
        <v>394.7</v>
      </c>
    </row>
    <row r="78" spans="3:15" x14ac:dyDescent="0.25">
      <c r="C78" s="12">
        <v>45218</v>
      </c>
      <c r="E78" s="8">
        <f t="shared" si="2"/>
        <v>4160.5700000000106</v>
      </c>
      <c r="J78" s="8">
        <v>107.85</v>
      </c>
      <c r="N78">
        <v>0</v>
      </c>
    </row>
    <row r="79" spans="3:15" x14ac:dyDescent="0.25">
      <c r="C79" s="12">
        <v>45222</v>
      </c>
      <c r="E79" s="8">
        <f t="shared" si="2"/>
        <v>4119.6200000000108</v>
      </c>
      <c r="G79" s="8"/>
      <c r="H79" s="8"/>
      <c r="I79" s="8"/>
      <c r="J79" s="8">
        <v>40.950000000000003</v>
      </c>
      <c r="K79" s="8"/>
      <c r="L79" s="8"/>
      <c r="M79" s="8"/>
      <c r="N79" s="8"/>
      <c r="O79" s="8"/>
    </row>
    <row r="80" spans="3:15" x14ac:dyDescent="0.25">
      <c r="C80" s="12">
        <v>45222</v>
      </c>
      <c r="E80" s="8">
        <f t="shared" si="2"/>
        <v>3670.7500000000109</v>
      </c>
      <c r="G80" s="8">
        <v>0</v>
      </c>
      <c r="H80" s="8"/>
      <c r="I80" s="8">
        <v>0</v>
      </c>
      <c r="J80" s="8">
        <v>0</v>
      </c>
      <c r="K80" s="8"/>
      <c r="L80" s="8"/>
      <c r="M80" s="8">
        <v>448.87</v>
      </c>
      <c r="N80" s="8"/>
      <c r="O80" s="8"/>
    </row>
    <row r="81" spans="3:21" x14ac:dyDescent="0.25">
      <c r="C81" s="12">
        <v>45222</v>
      </c>
      <c r="E81" s="8">
        <f t="shared" si="2"/>
        <v>3642.7400000000107</v>
      </c>
      <c r="G81" s="8"/>
      <c r="H81" s="8">
        <v>0</v>
      </c>
      <c r="I81" s="8"/>
      <c r="J81" s="8">
        <v>0</v>
      </c>
      <c r="K81" s="8">
        <v>0</v>
      </c>
      <c r="L81" s="8"/>
      <c r="M81" s="8"/>
      <c r="N81" s="8">
        <v>28.01</v>
      </c>
      <c r="O81" s="8"/>
    </row>
    <row r="82" spans="3:21" x14ac:dyDescent="0.25">
      <c r="C82" s="12">
        <v>45224</v>
      </c>
      <c r="E82" s="8">
        <f t="shared" si="2"/>
        <v>3638.7600000000107</v>
      </c>
      <c r="G82" s="8"/>
      <c r="H82" s="8">
        <v>0</v>
      </c>
      <c r="I82" s="8"/>
      <c r="J82" s="8">
        <v>3.98</v>
      </c>
      <c r="K82" s="8"/>
      <c r="L82" s="8">
        <v>0</v>
      </c>
      <c r="M82" s="8">
        <v>0</v>
      </c>
      <c r="N82" s="8"/>
      <c r="O82" s="8"/>
    </row>
    <row r="83" spans="3:21" x14ac:dyDescent="0.25">
      <c r="C83" s="12">
        <v>45224</v>
      </c>
      <c r="E83" s="8">
        <f t="shared" si="2"/>
        <v>3148.0000000000109</v>
      </c>
      <c r="G83" s="8"/>
      <c r="H83" s="8">
        <v>0</v>
      </c>
      <c r="I83" s="8"/>
      <c r="J83" s="8">
        <v>40.25</v>
      </c>
      <c r="K83" s="8">
        <v>0</v>
      </c>
      <c r="L83" s="8"/>
      <c r="M83" s="14">
        <v>450.51</v>
      </c>
      <c r="N83" s="8"/>
      <c r="O83" s="8"/>
    </row>
    <row r="84" spans="3:21" x14ac:dyDescent="0.25">
      <c r="C84" s="12">
        <v>45225</v>
      </c>
      <c r="E84" s="8">
        <f t="shared" si="2"/>
        <v>3073.0000000000109</v>
      </c>
      <c r="G84" s="8"/>
      <c r="H84" s="8">
        <v>0</v>
      </c>
      <c r="I84" s="8"/>
      <c r="J84" s="17">
        <v>75</v>
      </c>
      <c r="K84" s="8"/>
      <c r="L84" s="8"/>
      <c r="M84" s="8"/>
      <c r="N84" s="8">
        <v>0</v>
      </c>
      <c r="O84" s="8"/>
    </row>
    <row r="85" spans="3:21" x14ac:dyDescent="0.25">
      <c r="C85" s="12">
        <v>45226</v>
      </c>
      <c r="E85" s="8">
        <f t="shared" si="2"/>
        <v>3039.7600000000111</v>
      </c>
      <c r="G85" s="8"/>
      <c r="H85" s="8">
        <v>0</v>
      </c>
      <c r="I85" s="8"/>
      <c r="J85" s="8">
        <v>33.24</v>
      </c>
      <c r="K85" s="8">
        <v>0</v>
      </c>
      <c r="L85" s="8"/>
      <c r="M85" s="8"/>
      <c r="N85" s="8">
        <v>0</v>
      </c>
      <c r="O85" s="8"/>
    </row>
    <row r="86" spans="3:21" x14ac:dyDescent="0.25">
      <c r="C86" s="12">
        <v>45227</v>
      </c>
      <c r="E86" s="8">
        <f t="shared" si="2"/>
        <v>2978.0600000000113</v>
      </c>
      <c r="G86" s="8"/>
      <c r="H86" s="8">
        <v>0</v>
      </c>
      <c r="I86" s="8"/>
      <c r="J86" s="8">
        <v>61.7</v>
      </c>
      <c r="K86" s="8"/>
      <c r="L86" s="8"/>
      <c r="M86" s="8"/>
      <c r="N86" s="8">
        <v>0</v>
      </c>
      <c r="O86" s="8"/>
    </row>
    <row r="87" spans="3:21" x14ac:dyDescent="0.25">
      <c r="C87" s="12">
        <v>45232</v>
      </c>
      <c r="E87" s="8">
        <f t="shared" si="2"/>
        <v>2895.5200000000114</v>
      </c>
      <c r="F87">
        <v>0</v>
      </c>
      <c r="G87" s="8"/>
      <c r="H87" s="8">
        <v>0</v>
      </c>
      <c r="I87" s="8"/>
      <c r="J87" s="8">
        <v>57.98</v>
      </c>
      <c r="K87" s="8"/>
      <c r="L87" s="8">
        <v>24.56</v>
      </c>
      <c r="M87" s="8"/>
      <c r="N87" s="8">
        <v>0</v>
      </c>
      <c r="O87" s="8"/>
    </row>
    <row r="88" spans="3:21" x14ac:dyDescent="0.25">
      <c r="C88" s="12">
        <v>45232</v>
      </c>
      <c r="E88" s="8">
        <f t="shared" si="2"/>
        <v>2842.0700000000115</v>
      </c>
      <c r="F88">
        <v>0</v>
      </c>
      <c r="G88" s="8"/>
      <c r="H88" s="8">
        <v>0</v>
      </c>
      <c r="I88" s="8"/>
      <c r="J88" s="8">
        <v>53.45</v>
      </c>
      <c r="K88" s="8"/>
      <c r="L88" s="8"/>
      <c r="M88" s="8"/>
      <c r="N88" s="8"/>
      <c r="O88" s="8"/>
    </row>
    <row r="89" spans="3:21" x14ac:dyDescent="0.25">
      <c r="C89" s="12">
        <v>45233</v>
      </c>
      <c r="E89" s="8">
        <f t="shared" si="2"/>
        <v>2767.0700000000115</v>
      </c>
      <c r="G89" s="8">
        <v>0</v>
      </c>
      <c r="H89" s="8">
        <v>0</v>
      </c>
      <c r="I89" s="8"/>
      <c r="J89" s="8">
        <v>75</v>
      </c>
      <c r="K89" s="8">
        <v>0</v>
      </c>
      <c r="L89" s="8"/>
      <c r="M89" s="8"/>
      <c r="N89" s="8">
        <v>0</v>
      </c>
      <c r="O89" s="8"/>
      <c r="U89" s="8">
        <v>0</v>
      </c>
    </row>
    <row r="90" spans="3:21" x14ac:dyDescent="0.25">
      <c r="C90" s="12">
        <v>45239</v>
      </c>
      <c r="E90" s="8">
        <f t="shared" si="2"/>
        <v>2725.0800000000118</v>
      </c>
      <c r="G90" s="8"/>
      <c r="H90" s="8">
        <v>0</v>
      </c>
      <c r="I90" s="8"/>
      <c r="J90" s="8">
        <v>41.99</v>
      </c>
      <c r="K90" s="8"/>
      <c r="L90" s="8"/>
      <c r="M90" s="8"/>
      <c r="N90" s="8"/>
      <c r="O90" s="8"/>
    </row>
    <row r="91" spans="3:21" x14ac:dyDescent="0.25">
      <c r="C91" s="12">
        <v>45243</v>
      </c>
      <c r="E91" s="8">
        <f t="shared" si="2"/>
        <v>2697.610000000012</v>
      </c>
      <c r="G91" s="8"/>
      <c r="H91" s="8">
        <v>0</v>
      </c>
      <c r="I91" s="8"/>
      <c r="J91" s="8">
        <v>10.47</v>
      </c>
      <c r="K91" s="8"/>
      <c r="L91" s="8"/>
      <c r="M91" s="8"/>
      <c r="N91" s="8"/>
      <c r="O91" s="8"/>
      <c r="T91" s="16">
        <v>17</v>
      </c>
    </row>
    <row r="92" spans="3:21" x14ac:dyDescent="0.25">
      <c r="C92" s="12">
        <v>45246</v>
      </c>
      <c r="E92" s="8">
        <f t="shared" si="2"/>
        <v>2677.9700000000121</v>
      </c>
      <c r="G92" s="8"/>
      <c r="H92" s="8">
        <v>0</v>
      </c>
      <c r="I92" s="8"/>
      <c r="J92" s="8">
        <v>10</v>
      </c>
      <c r="K92" s="8"/>
      <c r="L92" s="8"/>
      <c r="M92" s="8"/>
      <c r="N92" s="8"/>
      <c r="O92" s="8"/>
      <c r="P92" s="8">
        <v>9.64</v>
      </c>
    </row>
    <row r="93" spans="3:21" x14ac:dyDescent="0.25">
      <c r="C93" s="12">
        <v>45247</v>
      </c>
      <c r="E93" s="8">
        <f t="shared" si="2"/>
        <v>2738.8700000000122</v>
      </c>
      <c r="G93" s="8"/>
      <c r="H93" s="8">
        <v>138</v>
      </c>
      <c r="I93" s="8"/>
      <c r="J93" s="8">
        <v>54.24</v>
      </c>
      <c r="K93" s="8"/>
      <c r="L93" s="8"/>
      <c r="M93" s="8"/>
      <c r="N93" s="8"/>
      <c r="O93" s="8"/>
      <c r="P93">
        <v>22.86</v>
      </c>
    </row>
    <row r="94" spans="3:21" x14ac:dyDescent="0.25">
      <c r="C94" s="12">
        <v>45251</v>
      </c>
      <c r="E94" s="8">
        <f t="shared" si="2"/>
        <v>2615.1900000000119</v>
      </c>
      <c r="G94" s="8"/>
      <c r="H94" s="8">
        <v>0</v>
      </c>
      <c r="I94" s="8"/>
      <c r="J94" s="8">
        <v>0</v>
      </c>
      <c r="K94" s="8"/>
      <c r="L94" s="8"/>
      <c r="M94" s="8"/>
      <c r="N94" s="8">
        <v>28.01</v>
      </c>
      <c r="O94" s="8"/>
      <c r="P94" s="16">
        <v>8.4</v>
      </c>
      <c r="T94">
        <v>87.27</v>
      </c>
    </row>
    <row r="95" spans="3:21" x14ac:dyDescent="0.25">
      <c r="C95" s="12">
        <v>45260</v>
      </c>
      <c r="E95" s="14">
        <f t="shared" si="2"/>
        <v>2338.5000000000118</v>
      </c>
      <c r="G95" s="8"/>
      <c r="H95" s="8">
        <v>0</v>
      </c>
      <c r="I95" s="8"/>
      <c r="J95" s="8">
        <v>0</v>
      </c>
      <c r="K95" s="8"/>
      <c r="L95" s="8"/>
      <c r="M95" s="8"/>
      <c r="N95" s="8">
        <v>276.69</v>
      </c>
      <c r="O95" s="8"/>
    </row>
    <row r="96" spans="3:21" x14ac:dyDescent="0.25">
      <c r="C96" s="12">
        <v>45261</v>
      </c>
      <c r="E96" s="8">
        <f t="shared" si="2"/>
        <v>2314.090000000012</v>
      </c>
      <c r="G96" s="8"/>
      <c r="H96" s="8">
        <v>0</v>
      </c>
      <c r="I96" s="8"/>
      <c r="J96" s="8">
        <v>0</v>
      </c>
      <c r="K96" s="8"/>
      <c r="L96" s="8">
        <v>24.41</v>
      </c>
      <c r="M96" s="8"/>
      <c r="N96" s="8"/>
      <c r="O96" s="8"/>
    </row>
    <row r="97" spans="3:18" x14ac:dyDescent="0.25">
      <c r="C97" s="12">
        <v>45268</v>
      </c>
      <c r="E97" s="8">
        <f t="shared" si="2"/>
        <v>2725.090000000012</v>
      </c>
      <c r="G97" s="8"/>
      <c r="H97" s="8">
        <v>0</v>
      </c>
      <c r="I97" s="8">
        <v>451</v>
      </c>
      <c r="J97" s="8">
        <v>0</v>
      </c>
      <c r="K97" s="8"/>
      <c r="L97" s="8"/>
      <c r="M97" s="8">
        <v>0</v>
      </c>
      <c r="N97" s="8"/>
      <c r="O97" s="8"/>
      <c r="P97" s="8">
        <v>40</v>
      </c>
    </row>
    <row r="98" spans="3:18" x14ac:dyDescent="0.25">
      <c r="C98" s="12">
        <v>45269</v>
      </c>
      <c r="E98" s="8">
        <f t="shared" si="2"/>
        <v>3627.9000000000119</v>
      </c>
      <c r="G98" s="8"/>
      <c r="H98" s="8">
        <v>694.6</v>
      </c>
      <c r="I98" s="8">
        <v>258.2</v>
      </c>
      <c r="J98" s="8">
        <v>49.99</v>
      </c>
      <c r="K98" s="8"/>
      <c r="L98" s="8"/>
      <c r="M98" s="8"/>
      <c r="N98" s="8"/>
      <c r="O98" s="8"/>
    </row>
    <row r="99" spans="3:18" x14ac:dyDescent="0.25">
      <c r="C99" s="12">
        <v>45270</v>
      </c>
      <c r="E99" s="8">
        <f t="shared" si="2"/>
        <v>2873.0800000000118</v>
      </c>
      <c r="G99" s="8"/>
      <c r="H99" s="8">
        <v>-709.2</v>
      </c>
      <c r="I99" s="8"/>
      <c r="J99" s="8">
        <v>25.95</v>
      </c>
      <c r="K99" s="8"/>
      <c r="L99" s="8"/>
      <c r="M99" s="8"/>
      <c r="N99" s="8">
        <v>9.84</v>
      </c>
      <c r="O99" s="8"/>
      <c r="P99">
        <v>9.83</v>
      </c>
      <c r="R99">
        <v>0</v>
      </c>
    </row>
    <row r="100" spans="3:18" x14ac:dyDescent="0.25">
      <c r="C100" s="12">
        <v>45271</v>
      </c>
      <c r="E100" s="8">
        <f t="shared" si="2"/>
        <v>2739.4700000000121</v>
      </c>
      <c r="G100" s="8"/>
      <c r="H100" s="8">
        <v>0</v>
      </c>
      <c r="I100" s="8"/>
      <c r="J100" s="8">
        <v>125.16</v>
      </c>
      <c r="K100" s="8"/>
      <c r="L100" s="8"/>
      <c r="M100" s="8">
        <v>8.4499999999999993</v>
      </c>
      <c r="N100" s="8"/>
      <c r="O100" s="8"/>
    </row>
    <row r="101" spans="3:18" x14ac:dyDescent="0.25">
      <c r="C101" s="12">
        <v>45273</v>
      </c>
      <c r="E101" s="8">
        <f>E100+F101+G101+H101+I101-J101-K101-L101-M101-N101-O101-P101-T101-Q101</f>
        <v>2605.6400000000126</v>
      </c>
      <c r="G101" s="8"/>
      <c r="H101" s="8">
        <v>0</v>
      </c>
      <c r="I101" s="8"/>
      <c r="J101" s="8">
        <v>89.95</v>
      </c>
      <c r="K101" s="8">
        <v>39.700000000000003</v>
      </c>
      <c r="L101" s="8"/>
      <c r="M101" s="8"/>
      <c r="N101" s="8"/>
      <c r="O101" s="8"/>
      <c r="Q101" s="8">
        <v>4.18</v>
      </c>
    </row>
    <row r="102" spans="3:18" x14ac:dyDescent="0.25">
      <c r="C102" s="12">
        <v>45275</v>
      </c>
      <c r="E102" s="8">
        <f>E101+F102+G102+H102+I102-J102-K102-L102-M102-N102-O102-P102-T102-Q102</f>
        <v>2365.6500000000124</v>
      </c>
      <c r="G102" s="8"/>
      <c r="H102" s="8">
        <v>0</v>
      </c>
      <c r="I102" s="8"/>
      <c r="J102" s="8">
        <v>38.69</v>
      </c>
      <c r="K102" s="8"/>
      <c r="L102" s="8"/>
      <c r="M102" s="8"/>
      <c r="N102" s="8">
        <v>0</v>
      </c>
      <c r="O102" s="8"/>
      <c r="Q102" s="8">
        <v>201.3</v>
      </c>
    </row>
    <row r="103" spans="3:18" x14ac:dyDescent="0.25">
      <c r="C103" s="12">
        <v>45279</v>
      </c>
      <c r="E103" s="8">
        <f t="shared" si="2"/>
        <v>2359.3600000000124</v>
      </c>
      <c r="G103" s="8"/>
      <c r="H103" s="8">
        <v>0</v>
      </c>
      <c r="I103" s="8"/>
      <c r="J103" s="8">
        <v>6.29</v>
      </c>
      <c r="K103" s="8"/>
      <c r="L103" s="8"/>
      <c r="M103" s="8"/>
      <c r="N103" s="8"/>
      <c r="O103" s="8"/>
    </row>
    <row r="104" spans="3:18" x14ac:dyDescent="0.25">
      <c r="C104" s="12">
        <v>45282</v>
      </c>
      <c r="E104" s="8">
        <f t="shared" si="2"/>
        <v>2317.6700000000124</v>
      </c>
      <c r="G104" s="8"/>
      <c r="H104" s="8">
        <v>0</v>
      </c>
      <c r="I104" s="8"/>
      <c r="J104" s="8">
        <v>13.68</v>
      </c>
      <c r="K104" s="8"/>
      <c r="L104" s="8"/>
      <c r="M104" s="8"/>
      <c r="N104" s="8">
        <v>28.01</v>
      </c>
      <c r="O104" s="8"/>
    </row>
    <row r="105" spans="3:18" x14ac:dyDescent="0.25">
      <c r="C105" s="12">
        <v>45284</v>
      </c>
      <c r="E105" s="8">
        <f t="shared" si="2"/>
        <v>2267.6800000000126</v>
      </c>
      <c r="G105" s="8"/>
      <c r="H105" s="8">
        <v>0</v>
      </c>
      <c r="I105" s="8"/>
      <c r="J105" s="8">
        <v>49.99</v>
      </c>
      <c r="K105" s="8"/>
      <c r="L105" s="8"/>
      <c r="M105" s="8"/>
      <c r="N105" s="8"/>
      <c r="O105" s="8"/>
    </row>
    <row r="106" spans="3:18" x14ac:dyDescent="0.25">
      <c r="C106" s="12">
        <v>45288</v>
      </c>
      <c r="E106" s="8">
        <f t="shared" si="2"/>
        <v>2236.0800000000127</v>
      </c>
      <c r="G106" s="8"/>
      <c r="H106" s="8">
        <v>0</v>
      </c>
      <c r="I106" s="8"/>
      <c r="J106" s="8">
        <v>31.6</v>
      </c>
      <c r="K106" s="8"/>
      <c r="L106" s="8"/>
      <c r="M106" s="8"/>
      <c r="N106" s="8"/>
      <c r="O106" s="8"/>
    </row>
    <row r="107" spans="3:18" x14ac:dyDescent="0.25">
      <c r="C107" s="12">
        <v>45289</v>
      </c>
      <c r="E107" s="8">
        <f t="shared" si="2"/>
        <v>1699.9200000000128</v>
      </c>
      <c r="G107" s="8"/>
      <c r="H107" s="8">
        <v>0</v>
      </c>
      <c r="I107" s="8"/>
      <c r="J107" s="8">
        <v>23.95</v>
      </c>
      <c r="K107" s="8">
        <v>512.21</v>
      </c>
      <c r="L107" s="8"/>
      <c r="M107" s="8"/>
      <c r="N107" s="8"/>
      <c r="O107" s="8"/>
    </row>
    <row r="108" spans="3:18" x14ac:dyDescent="0.25">
      <c r="C108" s="12">
        <v>45291</v>
      </c>
      <c r="E108" s="14">
        <f t="shared" si="2"/>
        <v>1673.9700000000128</v>
      </c>
      <c r="G108" s="8"/>
      <c r="H108" s="8">
        <v>0</v>
      </c>
      <c r="I108" s="8"/>
      <c r="J108" s="8">
        <v>25.95</v>
      </c>
      <c r="K108" s="8"/>
      <c r="L108" s="8"/>
      <c r="M108" s="8"/>
      <c r="N108" s="8"/>
      <c r="O108" s="8"/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Ruud Jansen</cp:lastModifiedBy>
  <cp:lastPrinted>2024-02-16T18:22:22Z</cp:lastPrinted>
  <dcterms:created xsi:type="dcterms:W3CDTF">2021-01-31T19:26:16Z</dcterms:created>
  <dcterms:modified xsi:type="dcterms:W3CDTF">2024-10-20T21:50:06Z</dcterms:modified>
</cp:coreProperties>
</file>